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35" windowWidth="28515" windowHeight="11550"/>
  </bookViews>
  <sheets>
    <sheet name="на сай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GRAPH1" localSheetId="0" hidden="1">'[2]на 1 тут'!#REF!</definedName>
    <definedName name="__123Graph_AGRAPH1" hidden="1">'[2]на 1 тут'!#REF!</definedName>
    <definedName name="__123Graph_AGRAPH2" localSheetId="0" hidden="1">'[2]на 1 тут'!#REF!</definedName>
    <definedName name="__123Graph_AGRAPH2" hidden="1">'[2]на 1 тут'!#REF!</definedName>
    <definedName name="__123Graph_BGRAPH1" localSheetId="0" hidden="1">'[2]на 1 тут'!#REF!</definedName>
    <definedName name="__123Graph_BGRAPH1" hidden="1">'[2]на 1 тут'!#REF!</definedName>
    <definedName name="__123Graph_BGRAPH2" localSheetId="0" hidden="1">'[2]на 1 тут'!#REF!</definedName>
    <definedName name="__123Graph_BGRAPH2" hidden="1">'[2]на 1 тут'!#REF!</definedName>
    <definedName name="__123Graph_CGRAPH1" localSheetId="0" hidden="1">'[2]на 1 тут'!#REF!</definedName>
    <definedName name="__123Graph_CGRAPH1" hidden="1">'[2]на 1 тут'!#REF!</definedName>
    <definedName name="__123Graph_CGRAPH2" localSheetId="0" hidden="1">'[2]на 1 тут'!#REF!</definedName>
    <definedName name="__123Graph_CGRAPH2" hidden="1">'[2]на 1 тут'!#REF!</definedName>
    <definedName name="__123Graph_LBL_AGRAPH1" localSheetId="0" hidden="1">'[2]на 1 тут'!#REF!</definedName>
    <definedName name="__123Graph_LBL_AGRAPH1" hidden="1">'[2]на 1 тут'!#REF!</definedName>
    <definedName name="__123Graph_XGRAPH1" localSheetId="0" hidden="1">'[2]на 1 тут'!#REF!</definedName>
    <definedName name="__123Graph_XGRAPH1" hidden="1">'[2]на 1 тут'!#REF!</definedName>
    <definedName name="__123Graph_XGRAPH2" localSheetId="0" hidden="1">'[2]на 1 тут'!#REF!</definedName>
    <definedName name="__123Graph_XGRAPH2" hidden="1">'[2]на 1 тут'!#REF!</definedName>
    <definedName name="anscount" hidden="1">1</definedName>
    <definedName name="P1_dip" hidden="1">[3]FST5!$G$167:$G$172,[3]FST5!$G$174:$G$175,[3]FST5!$G$177:$G$180,[3]FST5!$G$182,[3]FST5!$G$184:$G$188,[3]FST5!$G$190,[3]FST5!$G$192:$G$194</definedName>
    <definedName name="P1_eso" hidden="1">[4]FST5!$G$167:$G$172,[4]FST5!$G$174:$G$175,[4]FST5!$G$177:$G$180,[4]FST5!$G$182,[4]FST5!$G$184:$G$188,[4]FST5!$G$190,[4]FST5!$G$192:$G$194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[4]FST5!$G$118:$G$123,[4]FST5!$G$125:$G$126,[4]FST5!$G$128:$G$131,[4]FST5!$G$133,[4]FST5!$G$135:$G$139,[4]FST5!$G$141,[4]FST5!$G$143:$G$145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localSheetId="0" hidden="1">#REF!,#REF!,#REF!,#REF!,#REF!,#REF!,#REF!,#REF!,#REF!</definedName>
    <definedName name="P1_SCOPE_16_PRT" hidden="1">#REF!,#REF!,#REF!,#REF!,#REF!,#REF!,#REF!,#REF!,#REF!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'[5]4'!#REF!,'[5]4'!#REF!,'[5]4'!#REF!,'[5]4'!#REF!,'[5]4'!#REF!,'[5]4'!#REF!,'[5]4'!#REF!,'[5]4'!#REF!,'[5]4'!#REF!</definedName>
    <definedName name="P1_SCOPE_4_PRT" hidden="1">'[5]4'!#REF!,'[5]4'!#REF!,'[5]4'!#REF!,'[5]4'!#REF!,'[5]4'!#REF!,'[5]4'!#REF!,'[5]4'!#REF!,'[5]4'!#REF!,'[5]4'!#REF!</definedName>
    <definedName name="P1_SCOPE_5_PRT" localSheetId="0" hidden="1">'[5]5'!#REF!,'[5]5'!#REF!,'[5]5'!#REF!,'[5]5'!#REF!,'[5]5'!#REF!,'[5]5'!#REF!,'[5]5'!#REF!,'[5]5'!#REF!,'[5]5'!#REF!</definedName>
    <definedName name="P1_SCOPE_5_PRT" hidden="1">'[5]5'!#REF!,'[5]5'!#REF!,'[5]5'!#REF!,'[5]5'!#REF!,'[5]5'!#REF!,'[5]5'!#REF!,'[5]5'!#REF!,'[5]5'!#REF!,'[5]5'!#REF!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[6]Регионы!#REF!,[6]Регионы!#REF!,[6]Регионы!#REF!,[6]Регионы!#REF!,[6]Регионы!#REF!,[6]Регионы!#REF!</definedName>
    <definedName name="P1_SCOPE_DOP" hidden="1">[6]Регионы!#REF!,[6]Регионы!#REF!,[6]Регионы!#REF!,[6]Регионы!#REF!,[6]Регионы!#REF!,[6]Регионы!#REF!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[7]перекрестка!$J$42:$K$46,[7]перекрестка!$J$49,[7]перекрестка!$J$50:$K$54,[7]перекрестка!$J$55,[7]перекрестка!$J$56:$K$60,[7]перекрестка!$J$62:$K$66</definedName>
    <definedName name="P1_T16?axis?R?ДОГОВОР" hidden="1">'[8]16'!$E$76:$M$76,'[8]16'!$E$8:$M$8,'[8]16'!$E$12:$M$12,'[8]16'!$E$52:$M$52,'[8]16'!$E$16:$M$16,'[8]16'!$E$64:$M$64,'[8]16'!$E$84:$M$85,'[8]16'!$E$48:$M$48,'[8]16'!$E$80:$M$80,'[8]16'!$E$72:$M$72,'[8]16'!$E$44:$M$44</definedName>
    <definedName name="P1_T16?axis?R?ДОГОВОР?" hidden="1">'[8]16'!$A$76,'[8]16'!$A$84:$A$85,'[8]16'!$A$72,'[8]16'!$A$80,'[8]16'!$A$68,'[8]16'!$A$64,'[8]16'!$A$60,'[8]16'!$A$56,'[8]16'!$A$52,'[8]16'!$A$48,'[8]16'!$A$44,'[8]16'!$A$40,'[8]16'!$A$36,'[8]16'!$A$32,'[8]16'!$A$28,'[8]16'!$A$24,'[8]16'!$A$20</definedName>
    <definedName name="P1_T16?L1" hidden="1">'[8]16'!$A$74:$M$74,'[8]16'!$A$14:$M$14,'[8]16'!$A$10:$M$10,'[8]16'!$A$50:$M$50,'[8]16'!$A$6:$M$6,'[8]16'!$A$62:$M$62,'[8]16'!$A$78:$M$78,'[8]16'!$A$46:$M$46,'[8]16'!$A$82:$M$82,'[8]16'!$A$70:$M$70,'[8]16'!$A$42:$M$42</definedName>
    <definedName name="P1_T16?L1.x" hidden="1">'[8]16'!$A$76:$M$76,'[8]16'!$A$16:$M$16,'[8]16'!$A$12:$M$12,'[8]16'!$A$52:$M$52,'[8]16'!$A$8:$M$8,'[8]16'!$A$64:$M$64,'[8]16'!$A$80:$M$80,'[8]16'!$A$48:$M$48,'[8]16'!$A$84:$M$85,'[8]16'!$A$72:$M$72,'[8]16'!$A$44:$M$44</definedName>
    <definedName name="P1_T16_Protect" hidden="1">'[7]16'!$G$10:$K$14,'[7]16'!$G$17:$K$17,'[7]16'!$G$20:$K$20,'[7]16'!$G$23:$K$23,'[7]16'!$G$26:$K$26,'[7]16'!$G$29:$K$29,'[7]16'!$G$33:$K$34,'[7]16'!$G$38:$K$40</definedName>
    <definedName name="P1_T18.2_Protect" hidden="1">'[7]18.2'!$F$12:$J$19,'[7]18.2'!$F$22:$J$25,'[7]18.2'!$B$28:$J$30,'[7]18.2'!$F$32:$J$32,'[7]18.2'!$B$34:$J$38,'[7]18.2'!$F$42:$J$47,'[7]18.2'!$F$54:$J$54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hidden="1">'[7]4'!$G$20:$J$20,'[7]4'!$G$22:$J$22,'[7]4'!$G$24:$J$28,'[7]4'!$L$11:$O$17,'[7]4'!$L$20:$O$20,'[7]4'!$L$22:$O$22,'[7]4'!$L$24:$O$28,'[7]4'!$Q$11:$T$17,'[7]4'!$Q$20:$T$20</definedName>
    <definedName name="P1_T6_Protect" hidden="1">'[7]6'!$D$46:$H$55,'[7]6'!$J$46:$N$55,'[7]6'!$D$57:$H$59,'[7]6'!$J$57:$N$59,'[7]6'!$B$10:$B$19,'[7]6'!$D$10:$H$19,'[7]6'!$J$10:$N$19,'[7]6'!$D$21:$H$23,'[7]6'!$J$21:$N$23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hidden="1">[7]перекрестка!$F$42:$H$46,[7]перекрестка!$F$49:$G$49,[7]перекрестка!$F$50:$H$54,[7]перекрестка!$F$55:$G$55,[7]перекрестка!$F$56:$H$60</definedName>
    <definedName name="P11_SCOPE_FULL_LOAD" localSheetId="0" hidden="1">#REF!,#REF!,#REF!,#REF!,#REF!</definedName>
    <definedName name="P11_SCOPE_FULL_LOAD" hidden="1">#REF!,#REF!,#REF!,#REF!,#REF!</definedName>
    <definedName name="P11_T1_Protect" hidden="1">[7]перекрестка!$F$62:$H$66,[7]перекрестка!$F$68:$H$72,[7]перекрестка!$F$74:$H$78,[7]перекрестка!$F$80:$H$84,[7]перекрестка!$F$89:$G$89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hidden="1">[7]перекрестка!$F$90:$H$94,[7]перекрестка!$F$95:$G$95,[7]перекрестка!$F$96:$H$100,[7]перекрестка!$F$102:$H$106,[7]перекрестка!$F$108:$H$112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hidden="1">[7]перекрестка!$F$114:$H$118,[7]перекрестка!$F$120:$H$124,[7]перекрестка!$F$127:$G$127,[7]перекрестка!$F$128:$H$132,[7]перекрестка!$F$133:$G$133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hidden="1">[7]перекрестка!$F$134:$H$138,[7]перекрестка!$F$140:$H$144,[7]перекрестка!$F$146:$H$150,[7]перекрестка!$F$152:$H$156,[7]перекрестка!$F$158:$H$162</definedName>
    <definedName name="P15_SCOPE_FULL_LOAD" localSheetId="0" hidden="1">#REF!,#REF!,#REF!,#REF!,#REF!,'на сайт'!P1_SCOPE_FULL_LOAD</definedName>
    <definedName name="P15_SCOPE_FULL_LOAD" hidden="1">#REF!,#REF!,#REF!,#REF!,#REF!,[0]!P1_SCOPE_FULL_LOAD</definedName>
    <definedName name="P15_T1_Protect" hidden="1">[7]перекрестка!$J$158:$K$162,[7]перекрестка!$J$152:$K$156,[7]перекрестка!$J$146:$K$150,[7]перекрестка!$J$140:$K$144,[7]перекрестка!$J$11</definedName>
    <definedName name="P16_SCOPE_FULL_LOAD" localSheetId="0" hidden="1">[10]!P2_SCOPE_FULL_LOAD,[10]!P3_SCOPE_FULL_LOAD,[10]!P4_SCOPE_FULL_LOAD,[10]!P5_SCOPE_FULL_LOAD,[10]!P6_SCOPE_FULL_LOAD,[10]!P7_SCOPE_FULL_LOAD,[10]!P8_SCOPE_FULL_LOAD</definedName>
    <definedName name="P16_SCOPE_FULL_LOAD" hidden="1">[10]!P2_SCOPE_FULL_LOAD,[10]!P3_SCOPE_FULL_LOAD,[10]!P4_SCOPE_FULL_LOAD,[10]!P5_SCOPE_FULL_LOAD,[10]!P6_SCOPE_FULL_LOAD,[10]!P7_SCOPE_FULL_LOAD,[10]!P8_SCOPE_FULL_LOAD</definedName>
    <definedName name="P16_T1_Protect" hidden="1">[7]перекрестка!$J$12:$K$16,[7]перекрестка!$J$17,[7]перекрестка!$J$18:$K$22,[7]перекрестка!$J$24:$K$28,[7]перекрестка!$J$30:$K$34,[7]перекрестка!$F$23:$G$23</definedName>
    <definedName name="P17_SCOPE_FULL_LOAD" localSheetId="0" hidden="1">[10]!P9_SCOPE_FULL_LOAD,'на сайт'!P10_SCOPE_FULL_LOAD,'на сайт'!P11_SCOPE_FULL_LOAD,'на сайт'!P12_SCOPE_FULL_LOAD,'на сайт'!P13_SCOPE_FULL_LOAD,'на сайт'!P14_SCOPE_FULL_LOAD,'на сайт'!P15_SCOPE_FULL_LOAD</definedName>
    <definedName name="P17_SCOPE_FULL_LOAD" hidden="1">[10]!P9_SCOPE_FULL_LOAD,P10_SCOPE_FULL_LOAD,P11_SCOPE_FULL_LOAD,P12_SCOPE_FULL_LOAD,P13_SCOPE_FULL_LOAD,P14_SCOPE_FULL_LOAD,P15_SCOPE_FULL_LOAD</definedName>
    <definedName name="P17_T1_Protect" hidden="1">[7]перекрестка!$F$29:$G$29,[7]перекрестка!$F$61:$G$61,[7]перекрестка!$F$67:$G$67,[7]перекрестка!$F$101:$G$101,[7]перекрестка!$F$107:$G$107</definedName>
    <definedName name="P18_T1_Protect" hidden="1">[7]перекрестка!$F$139:$G$139,[7]перекрестка!$F$145:$G$145,[7]перекрестка!$J$36:$K$40,P1_T1_Protect,P2_T1_Protect,P3_T1_Protect,P4_T1_Protect</definedName>
    <definedName name="P19_T1_Protect" hidden="1">[0]!P5_T1_Protect,[0]!P6_T1_Protect,[0]!P7_T1_Protect,[0]!P8_T1_Protect,[0]!P9_T1_Protect,P10_T1_Protect,P11_T1_Protect,P12_T1_Protect,P13_T1_Protect,P14_T1_Protect</definedName>
    <definedName name="P2_dip" hidden="1">[3]FST5!$G$100:$G$116,[3]FST5!$G$118:$G$123,[3]FST5!$G$125:$G$126,[3]FST5!$G$128:$G$131,[3]FST5!$G$133,[3]FST5!$G$135:$G$139,[3]FST5!$G$141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'[5]4'!#REF!,'[5]4'!#REF!,'[5]4'!#REF!,'[5]4'!#REF!,'[5]4'!#REF!,'[5]4'!#REF!,'[5]4'!$J$9:$M$15,'[5]4'!$J$18:$M$18,'[5]4'!$J$20:$M$20</definedName>
    <definedName name="P2_SCOPE_4_PRT" hidden="1">'[5]4'!#REF!,'[5]4'!#REF!,'[5]4'!#REF!,'[5]4'!#REF!,'[5]4'!#REF!,'[5]4'!#REF!,'[5]4'!$J$9:$M$15,'[5]4'!$J$18:$M$18,'[5]4'!$J$20:$M$20</definedName>
    <definedName name="P2_SCOPE_5_PRT" localSheetId="0" hidden="1">'[5]5'!#REF!,'[5]5'!#REF!,'[5]5'!#REF!,'[5]5'!#REF!,'[5]5'!#REF!,'[5]5'!#REF!,'[5]5'!$K$9:$N$16,'[5]5'!$K$18:$N$18,'[5]5'!$K$20:$N$20</definedName>
    <definedName name="P2_SCOPE_5_PRT" hidden="1">'[5]5'!#REF!,'[5]5'!#REF!,'[5]5'!#REF!,'[5]5'!#REF!,'[5]5'!#REF!,'[5]5'!#REF!,'[5]5'!$K$9:$N$16,'[5]5'!$K$18:$N$18,'[5]5'!$K$20:$N$20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hidden="1">[7]перекрестка!$J$68:$K$72,[7]перекрестка!$J$74:$K$78,[7]перекрестка!$J$80:$K$84,[7]перекрестка!$J$89,[7]перекрестка!$J$90:$K$94,[7]перекрестка!$J$95</definedName>
    <definedName name="P2_T4_Protect" hidden="1">'[7]4'!$Q$22:$T$22,'[7]4'!$Q$24:$T$28,'[7]4'!$V$24:$Y$28,'[7]4'!$V$22:$Y$22,'[7]4'!$V$20:$Y$20,'[7]4'!$V$11:$Y$17,'[7]4'!$AA$11:$AD$17,'[7]4'!$AA$20:$AD$20,'[7]4'!$AA$22:$AD$22</definedName>
    <definedName name="P3_dip" hidden="1">[3]FST5!$G$143:$G$145,[3]FST5!$G$214:$G$217,[3]FST5!$G$219:$G$224,[3]FST5!$G$226,[3]FST5!$G$228,[3]FST5!$G$230,[3]FST5!$G$232,[3]FST5!$G$197:$G$212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#REF!,#REF!,#REF!,#REF!</definedName>
    <definedName name="P3_SCOPE_F1_PRT" hidden="1">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hidden="1">[7]перекрестка!$J$96:$K$100,[7]перекрестка!$J$102:$K$106,[7]перекрестка!$J$108:$K$112,[7]перекрестка!$J$114:$K$118,[7]перекрестка!$J$120:$K$124</definedName>
    <definedName name="P4_dip" hidden="1">[3]FST5!$G$70:$G$75,[3]FST5!$G$77:$G$78,[3]FST5!$G$80:$G$83,[3]FST5!$G$85,[3]FST5!$G$87:$G$91,[3]FST5!$G$93,[3]FST5!$G$95:$G$97,[3]FST5!$G$52:$G$68</definedName>
    <definedName name="P4_SCOPE_F1_PRT" localSheetId="0" hidden="1">#REF!,#REF!,#REF!,#REF!</definedName>
    <definedName name="P4_SCOPE_F1_PRT" hidden="1">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4_T1_Protect" hidden="1">[7]перекрестка!$J$127,[7]перекрестка!$J$128:$K$132,[7]перекрестка!$J$133,[7]перекрестка!$J$134:$K$138,[7]перекрестка!$N$11:$N$22,[7]перекрестка!$N$24:$N$28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5_T1_Protect" hidden="1">[7]перекрестка!$N$30:$N$34,[7]перекрестка!$N$36:$N$40,[7]перекрестка!$N$42:$N$46,[7]перекрестка!$N$49:$N$60,[7]перекрестка!$N$62:$N$66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6_T1_Protect" hidden="1">[7]перекрестка!$N$68:$N$72,[7]перекрестка!$N$74:$N$78,[7]перекрестка!$N$80:$N$84,[7]перекрестка!$N$89:$N$100,[7]перекрестка!$N$102:$N$106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#REF!,#REF!,#REF!,#REF!,#REF!,'на сайт'!P1_SCOPE_NotInd2,'на сайт'!P2_SCOPE_NotInd2,'на сайт'!P3_SCOPE_NotInd2</definedName>
    <definedName name="P7_SCOPE_NotInd2" hidden="1">#REF!,#REF!,#REF!,#REF!,#REF!,P1_SCOPE_NotInd2,P2_SCOPE_NotInd2,[0]!P3_SCOPE_NotInd2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7_T1_Protect" hidden="1">[7]перекрестка!$N$108:$N$112,[7]перекрестка!$N$114:$N$118,[7]перекрестка!$N$120:$N$124,[7]перекрестка!$N$127:$N$138,[7]перекрестка!$N$140:$N$144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[11]перекрестка!$J$84:$K$88,[11]перекрестка!$N$84:$N$88,[11]перекрестка!$F$14:$G$25,[0]!P1_SCOPE_PER_PRT,[0]!P2_SCOPE_PER_PRT,[0]!P3_SCOPE_PER_PRT,[0]!P4_SCOPE_PER_PRT</definedName>
    <definedName name="P8_T1_Protect" hidden="1">[7]перекрестка!$N$146:$N$150,[7]перекрестка!$N$152:$N$156,[7]перекрестка!$N$158:$N$162,[7]перекрестка!$F$11:$G$11,[7]перекрестка!$F$12:$H$16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#REF!,[10]!P1_SCOPE_NOTIND,[10]!P2_SCOPE_NOTIND,[10]!P3_SCOPE_NOTIND,[10]!P4_SCOPE_NOTIND,[10]!P5_SCOPE_NOTIND,[10]!P6_SCOPE_NOTIND,[10]!P7_SCOPE_NOTIND</definedName>
    <definedName name="P9_SCOPE_NotInd" hidden="1">#REF!,[10]!P1_SCOPE_NOTIND,[10]!P2_SCOPE_NOTIND,[10]!P3_SCOPE_NOTIND,[10]!P4_SCOPE_NOTIND,[10]!P5_SCOPE_NOTIND,[10]!P6_SCOPE_NOTIND,[10]!P7_SCOPE_NOTIND</definedName>
    <definedName name="P9_T1_Protect" hidden="1">[7]перекрестка!$F$17:$G$17,[7]перекрестка!$F$18:$H$22,[7]перекрестка!$F$24:$H$28,[7]перекрестка!$F$30:$H$34,[7]перекрестка!$F$36:$H$40</definedName>
    <definedName name="SAPBEXrevision" hidden="1">1</definedName>
    <definedName name="SAPBEXsysID" hidden="1">"BW2"</definedName>
    <definedName name="SAPBEXwbID" hidden="1">"479GSPMTNK9HM4ZSIVE5K2SH6"</definedName>
    <definedName name="wrn.Сравнение._.с._.отраслями.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hidden="1">P5_T1_Protect,P6_T1_Protect,P7_T1_Protect,P8_T1_Protect,P9_T1_Protect,P10_T1_Protect,P11_T1_Protect,P12_T1_Protect,P13_T1_Protect,P14_T1_Protect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щжо" hidden="1">{#N/A,#N/A,TRUE,"Лист1";#N/A,#N/A,TRUE,"Лист2";#N/A,#N/A,TRUE,"Лист3"}</definedName>
    <definedName name="ншш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25725"/>
</workbook>
</file>

<file path=xl/calcChain.xml><?xml version="1.0" encoding="utf-8"?>
<calcChain xmlns="http://schemas.openxmlformats.org/spreadsheetml/2006/main">
  <c r="E81" i="1"/>
  <c r="D81"/>
  <c r="E80"/>
  <c r="E78" s="1"/>
  <c r="D80"/>
  <c r="D78" s="1"/>
  <c r="E77"/>
  <c r="D77"/>
  <c r="E76"/>
  <c r="D76"/>
  <c r="E75"/>
  <c r="D75"/>
  <c r="E74"/>
  <c r="D74"/>
  <c r="E73"/>
  <c r="D73"/>
  <c r="E71"/>
  <c r="D71"/>
  <c r="E70"/>
  <c r="D70"/>
  <c r="E62"/>
  <c r="D62"/>
  <c r="E61"/>
  <c r="D61"/>
  <c r="E60"/>
  <c r="D60"/>
  <c r="E59"/>
  <c r="D59"/>
  <c r="D46" s="1"/>
  <c r="D56"/>
  <c r="E55"/>
  <c r="D55"/>
  <c r="E54"/>
  <c r="D54"/>
  <c r="E52"/>
  <c r="D52"/>
  <c r="E50"/>
  <c r="E46" s="1"/>
  <c r="D50"/>
  <c r="E49"/>
  <c r="D49"/>
  <c r="E45"/>
  <c r="D45"/>
  <c r="E44"/>
  <c r="D44"/>
  <c r="E43"/>
  <c r="D43"/>
  <c r="E42"/>
  <c r="D42"/>
  <c r="E41"/>
  <c r="D41"/>
  <c r="E40"/>
  <c r="D40"/>
  <c r="D39"/>
  <c r="E38"/>
  <c r="D38"/>
  <c r="E37"/>
  <c r="D37"/>
  <c r="E36"/>
  <c r="D36"/>
  <c r="E35"/>
  <c r="E34" s="1"/>
  <c r="D35"/>
  <c r="D34"/>
  <c r="D32" s="1"/>
  <c r="E33"/>
  <c r="E32" s="1"/>
  <c r="D33"/>
  <c r="E31"/>
  <c r="D31"/>
  <c r="E30"/>
  <c r="E29" s="1"/>
  <c r="D30"/>
  <c r="E27"/>
  <c r="D27"/>
  <c r="E25"/>
  <c r="D25"/>
  <c r="E23"/>
  <c r="E22" s="1"/>
  <c r="D23"/>
  <c r="D22" s="1"/>
  <c r="E20"/>
  <c r="D21" l="1"/>
  <c r="D20" s="1"/>
  <c r="D29"/>
  <c r="E21"/>
</calcChain>
</file>

<file path=xl/sharedStrings.xml><?xml version="1.0" encoding="utf-8"?>
<sst xmlns="http://schemas.openxmlformats.org/spreadsheetml/2006/main" count="219" uniqueCount="157">
  <si>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</si>
  <si>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</si>
  <si>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</si>
  <si>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</si>
  <si>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</si>
  <si>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долгосрочной</t>
  </si>
  <si>
    <t>индексации необходимой валовой выручки</t>
  </si>
  <si>
    <r>
      <t xml:space="preserve">Наименование организации:  </t>
    </r>
    <r>
      <rPr>
        <u/>
        <sz val="11"/>
        <rFont val="Times New Roman"/>
        <family val="1"/>
        <charset val="204"/>
      </rPr>
      <t xml:space="preserve"> АО "Черногорэнерго"</t>
    </r>
  </si>
  <si>
    <t>ИНН:</t>
  </si>
  <si>
    <t>КПП:</t>
  </si>
  <si>
    <t>№ п/п</t>
  </si>
  <si>
    <t>Показатель</t>
  </si>
  <si>
    <t>Ед. изм.</t>
  </si>
  <si>
    <t>2019 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</si>
  <si>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</si>
  <si>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</si>
  <si>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</si>
  <si>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</si>
  <si>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</si>
  <si>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</si>
  <si>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</si>
  <si>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</si>
  <si>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</si>
  <si>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</si>
  <si>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</si>
  <si>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</si>
  <si>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</si>
  <si>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</si>
  <si>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</si>
  <si>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</si>
  <si>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</si>
  <si>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</si>
  <si>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</si>
  <si>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</si>
  <si>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 xml:space="preserve">в том числе на ремонт </t>
  </si>
  <si>
    <t>1.1.2</t>
  </si>
  <si>
    <t>Фонд оплаты труда</t>
  </si>
  <si>
    <t>1.1.2.1</t>
  </si>
  <si>
    <t>в том числе на ремонт</t>
  </si>
  <si>
    <t>1.1.3</t>
  </si>
  <si>
    <t>Прочие подконтрольные расходы (с рассшифровкой)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</si>
  <si>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</si>
  <si>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</si>
  <si>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</si>
  <si>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</si>
  <si>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 xml:space="preserve">Снижение расходов на транспортные услуги в связи с реорганизацией Автотранспортного цеха и снижением затрат на сторонний транспорт </t>
  </si>
  <si>
    <t>1.1.3.3</t>
  </si>
  <si>
    <t>прочие расходы (с расшифровкой)****</t>
  </si>
  <si>
    <t>1.1.3.3.1</t>
  </si>
  <si>
    <t>Ремонт основных средств</t>
  </si>
  <si>
    <t>1.1.3.3.2</t>
  </si>
  <si>
    <t>Работы и услуги сторонних организаций в том числе:</t>
  </si>
  <si>
    <t>услуги связи</t>
  </si>
  <si>
    <t xml:space="preserve">расходы на услуги вневедомственной охраны и коммунального хозяйства </t>
  </si>
  <si>
    <t>расходы на юридические  и информационные услуги</t>
  </si>
  <si>
    <t>расходы на аудиторские и консультационные услуги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</si>
  <si>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</si>
  <si>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</si>
  <si>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</si>
  <si>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</si>
  <si>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</si>
  <si>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Снижение страховой премии по итогам торгов по страхованию имущества и страхованию от несчастного случая</t>
  </si>
  <si>
    <t>Другие прочие расходы</t>
  </si>
  <si>
    <t>1.1.3.3.3</t>
  </si>
  <si>
    <t>Электроэнергия на хознужды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</si>
  <si>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</si>
  <si>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</si>
  <si>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</si>
  <si>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</si>
  <si>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</si>
  <si>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</si>
  <si>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</si>
  <si>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</si>
  <si>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</si>
  <si>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</si>
  <si>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</si>
  <si>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</si>
  <si>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</si>
  <si>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</si>
  <si>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</si>
  <si>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</si>
  <si>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</si>
  <si>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</si>
  <si>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Снижение выручки от регулируемого вида деятельности в связи со снижением объемов по передаче электрической энергии</t>
  </si>
  <si>
    <t>1.2.9</t>
  </si>
  <si>
    <t>прочие налоги</t>
  </si>
  <si>
    <t>Изменения в налоговом законодательстве РФ, соответственно снижение налога на имущество предприятия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</si>
  <si>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</si>
  <si>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</si>
  <si>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</si>
  <si>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</si>
  <si>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</si>
  <si>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</si>
  <si>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</si>
  <si>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</si>
  <si>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</si>
  <si>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тепловая энергия</t>
  </si>
  <si>
    <t>1.3</t>
  </si>
  <si>
    <t>недополученный по независящим причинам доход (+) / избыток средств, полученный в предыдущем периоде регулирования (-)</t>
  </si>
  <si>
    <t>Снижение объемов потребления электрической энергии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</si>
  <si>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</si>
  <si>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</si>
  <si>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</si>
  <si>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</si>
  <si>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</si>
  <si>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</si>
  <si>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</si>
  <si>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</si>
  <si>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</si>
  <si>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</si>
  <si>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</si>
  <si>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</si>
  <si>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</si>
  <si>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</si>
  <si>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</si>
  <si>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СН1 (35кВ)</t>
  </si>
  <si>
    <t>2.2</t>
  </si>
  <si>
    <t>в том числе трансформаторная мощность подстанций на уровне напряжения СН2 (6кВ)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</si>
  <si>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</si>
  <si>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</si>
  <si>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</si>
  <si>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</si>
  <si>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уровне напряжения  ВН (110кВ)</t>
  </si>
  <si>
    <t>3.2</t>
  </si>
  <si>
    <t>в том числе количество условных единиц по линиям электропередач на уровне напряжения  СН1 (35кВ)</t>
  </si>
  <si>
    <t>3.3</t>
  </si>
  <si>
    <t>в том числе количество условных единиц по линиям электропередач на уровне напряжения  СН2 (6кВ)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</si>
  <si>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</si>
  <si>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</si>
  <si>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</si>
  <si>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уровне напряжения СН1 (35кВ)</t>
  </si>
  <si>
    <t>4.2</t>
  </si>
  <si>
    <t>в том числе Количество условных единиц по подстанциям на уровне напряжения СН2 (6кВ)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</si>
  <si>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</si>
  <si>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</si>
  <si>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</si>
  <si>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</si>
  <si>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уровне напряжения ВН (110кВ)</t>
  </si>
  <si>
    <t>5.2</t>
  </si>
  <si>
    <t>в том числе длина линий электропередач на уровне напряжения СН1 (35кВ)</t>
  </si>
  <si>
    <t>5.3</t>
  </si>
  <si>
    <t>в том числе длина линий электропередач на уровне напряжения СН2 (6кВ)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</si>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</sst>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numFmts count="49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.##0\.00"/>
    <numFmt numFmtId="170" formatCode="#\.00"/>
    <numFmt numFmtId="171" formatCode="_-* #,##0.00&quot;р.&quot;_-;\-* #,##0.00&quot;р.&quot;_-;_-* &quot;-&quot;??&quot;р.&quot;_-;_-@_-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_-* #,##0.00[$€-1]_-;\-* #,##0.00[$€-1]_-;_-* &quot;-&quot;??[$€-1]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7.5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Verdana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0"/>
      <name val="Times New Roman Cyr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164" fontId="11" fillId="0" borderId="0">
      <alignment vertical="top"/>
    </xf>
    <xf numFmtId="164" fontId="12" fillId="0" borderId="0">
      <alignment vertical="top"/>
    </xf>
    <xf numFmtId="165" fontId="12" fillId="2" borderId="0">
      <alignment vertical="top"/>
    </xf>
    <xf numFmtId="164" fontId="12" fillId="3" borderId="0">
      <alignment vertical="top"/>
    </xf>
    <xf numFmtId="40" fontId="13" fillId="0" borderId="0" applyFont="0" applyFill="0" applyBorder="0" applyAlignment="0" applyProtection="0"/>
    <xf numFmtId="0" fontId="14" fillId="0" borderId="0"/>
    <xf numFmtId="0" fontId="15" fillId="0" borderId="0"/>
    <xf numFmtId="166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0" fillId="4" borderId="7">
      <alignment wrapText="1"/>
      <protection locked="0"/>
    </xf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9" fillId="0" borderId="0"/>
    <xf numFmtId="0" fontId="9" fillId="0" borderId="0"/>
    <xf numFmtId="166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6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166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2" fillId="0" borderId="0"/>
    <xf numFmtId="0" fontId="15" fillId="0" borderId="0"/>
    <xf numFmtId="168" fontId="2" fillId="0" borderId="0" applyFont="0" applyFill="0" applyBorder="0" applyAlignment="0" applyProtection="0"/>
    <xf numFmtId="169" fontId="17" fillId="0" borderId="0">
      <protection locked="0"/>
    </xf>
    <xf numFmtId="170" fontId="17" fillId="0" borderId="0">
      <protection locked="0"/>
    </xf>
    <xf numFmtId="171" fontId="18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71" fontId="18" fillId="0" borderId="0">
      <protection locked="0"/>
    </xf>
    <xf numFmtId="170" fontId="17" fillId="0" borderId="0">
      <protection locked="0"/>
    </xf>
    <xf numFmtId="170" fontId="17" fillId="0" borderId="0">
      <protection locked="0"/>
    </xf>
    <xf numFmtId="170" fontId="17" fillId="0" borderId="0">
      <protection locked="0"/>
    </xf>
    <xf numFmtId="170" fontId="17" fillId="0" borderId="0">
      <protection locked="0"/>
    </xf>
    <xf numFmtId="170" fontId="17" fillId="0" borderId="0">
      <protection locked="0"/>
    </xf>
    <xf numFmtId="170" fontId="17" fillId="0" borderId="0">
      <protection locked="0"/>
    </xf>
    <xf numFmtId="171" fontId="18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3" fontId="17" fillId="0" borderId="8">
      <protection locked="0"/>
    </xf>
    <xf numFmtId="0" fontId="19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0" fontId="19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0" fontId="18" fillId="0" borderId="8">
      <protection locked="0"/>
    </xf>
    <xf numFmtId="173" fontId="17" fillId="0" borderId="8">
      <protection locked="0"/>
    </xf>
    <xf numFmtId="173" fontId="17" fillId="0" borderId="8">
      <protection locked="0"/>
    </xf>
    <xf numFmtId="173" fontId="17" fillId="0" borderId="8">
      <protection locked="0"/>
    </xf>
    <xf numFmtId="173" fontId="17" fillId="0" borderId="8">
      <protection locked="0"/>
    </xf>
    <xf numFmtId="173" fontId="17" fillId="0" borderId="8">
      <protection locked="0"/>
    </xf>
    <xf numFmtId="173" fontId="17" fillId="0" borderId="8">
      <protection locked="0"/>
    </xf>
    <xf numFmtId="0" fontId="21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6" fillId="0" borderId="0"/>
    <xf numFmtId="174" fontId="25" fillId="0" borderId="9">
      <protection locked="0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6" fillId="7" borderId="0" applyNumberFormat="0" applyBorder="0" applyAlignment="0" applyProtection="0"/>
    <xf numFmtId="10" fontId="27" fillId="0" borderId="0" applyNumberFormat="0" applyFill="0" applyBorder="0" applyAlignment="0"/>
    <xf numFmtId="0" fontId="28" fillId="0" borderId="0"/>
    <xf numFmtId="0" fontId="29" fillId="24" borderId="10" applyNumberFormat="0" applyAlignment="0" applyProtection="0"/>
    <xf numFmtId="0" fontId="30" fillId="25" borderId="11" applyNumberFormat="0" applyAlignment="0" applyProtection="0"/>
    <xf numFmtId="0" fontId="31" fillId="0" borderId="3">
      <alignment horizontal="left" vertical="center"/>
    </xf>
    <xf numFmtId="177" fontId="10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178" fontId="10" fillId="0" borderId="0" applyFont="0" applyFill="0" applyBorder="0" applyAlignment="0" applyProtection="0"/>
    <xf numFmtId="3" fontId="33" fillId="0" borderId="0" applyFont="0" applyFill="0" applyBorder="0" applyAlignment="0" applyProtection="0"/>
    <xf numFmtId="174" fontId="34" fillId="26" borderId="9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171" fontId="2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14" fontId="35" fillId="0" borderId="0">
      <alignment vertical="top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32" fillId="0" borderId="12" applyNumberFormat="0" applyFont="0" applyFill="0" applyAlignment="0" applyProtection="0"/>
    <xf numFmtId="0" fontId="36" fillId="0" borderId="0" applyNumberFormat="0" applyFill="0" applyBorder="0" applyAlignment="0" applyProtection="0"/>
    <xf numFmtId="166" fontId="37" fillId="0" borderId="0">
      <alignment vertical="top"/>
    </xf>
    <xf numFmtId="166" fontId="37" fillId="0" borderId="0">
      <alignment vertical="top"/>
    </xf>
    <xf numFmtId="38" fontId="37" fillId="0" borderId="0">
      <alignment vertical="top"/>
    </xf>
    <xf numFmtId="183" fontId="38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37" fontId="10" fillId="0" borderId="0"/>
    <xf numFmtId="0" fontId="39" fillId="0" borderId="0" applyNumberFormat="0" applyFill="0" applyBorder="0" applyAlignment="0" applyProtection="0"/>
    <xf numFmtId="184" fontId="40" fillId="0" borderId="0" applyFill="0" applyBorder="0" applyAlignment="0" applyProtection="0"/>
    <xf numFmtId="184" fontId="11" fillId="0" borderId="0" applyFill="0" applyBorder="0" applyAlignment="0" applyProtection="0"/>
    <xf numFmtId="184" fontId="41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2" fontId="33" fillId="0" borderId="0" applyFont="0" applyFill="0" applyBorder="0" applyAlignment="0" applyProtection="0"/>
    <xf numFmtId="0" fontId="46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Fill="0" applyBorder="0" applyProtection="0">
      <alignment horizontal="left"/>
    </xf>
    <xf numFmtId="0" fontId="49" fillId="8" borderId="0" applyNumberFormat="0" applyBorder="0" applyAlignment="0" applyProtection="0"/>
    <xf numFmtId="164" fontId="50" fillId="3" borderId="3" applyNumberFormat="0" applyFont="0" applyBorder="0" applyAlignment="0" applyProtection="0"/>
    <xf numFmtId="0" fontId="32" fillId="0" borderId="0" applyFont="0" applyFill="0" applyBorder="0" applyAlignment="0" applyProtection="0">
      <alignment horizontal="right"/>
    </xf>
    <xf numFmtId="185" fontId="51" fillId="3" borderId="0" applyNumberFormat="0" applyFont="0" applyAlignment="0"/>
    <xf numFmtId="0" fontId="52" fillId="0" borderId="0" applyProtection="0">
      <alignment horizontal="right"/>
    </xf>
    <xf numFmtId="0" fontId="53" fillId="0" borderId="0">
      <alignment vertical="top"/>
    </xf>
    <xf numFmtId="0" fontId="54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2" fontId="59" fillId="27" borderId="0" applyAlignment="0">
      <alignment horizontal="right"/>
      <protection locked="0"/>
    </xf>
    <xf numFmtId="166" fontId="60" fillId="0" borderId="0">
      <alignment vertical="top"/>
    </xf>
    <xf numFmtId="166" fontId="60" fillId="0" borderId="0">
      <alignment vertical="top"/>
    </xf>
    <xf numFmtId="38" fontId="60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174" fontId="62" fillId="0" borderId="0"/>
    <xf numFmtId="0" fontId="10" fillId="0" borderId="0"/>
    <xf numFmtId="0" fontId="63" fillId="0" borderId="0" applyNumberFormat="0" applyFill="0" applyBorder="0" applyAlignment="0" applyProtection="0">
      <alignment vertical="top"/>
      <protection locked="0"/>
    </xf>
    <xf numFmtId="186" fontId="64" fillId="0" borderId="3">
      <alignment horizontal="center" vertical="center" wrapText="1"/>
    </xf>
    <xf numFmtId="0" fontId="65" fillId="11" borderId="10" applyNumberFormat="0" applyAlignment="0" applyProtection="0"/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166" fontId="12" fillId="0" borderId="0">
      <alignment vertical="top"/>
    </xf>
    <xf numFmtId="166" fontId="12" fillId="2" borderId="0">
      <alignment vertical="top"/>
    </xf>
    <xf numFmtId="166" fontId="12" fillId="2" borderId="0">
      <alignment vertical="top"/>
    </xf>
    <xf numFmtId="38" fontId="12" fillId="2" borderId="0">
      <alignment vertical="top"/>
    </xf>
    <xf numFmtId="166" fontId="12" fillId="0" borderId="0">
      <alignment vertical="top"/>
    </xf>
    <xf numFmtId="166" fontId="12" fillId="0" borderId="0">
      <alignment vertical="top"/>
    </xf>
    <xf numFmtId="187" fontId="12" fillId="3" borderId="0">
      <alignment vertical="top"/>
    </xf>
    <xf numFmtId="38" fontId="12" fillId="0" borderId="0">
      <alignment vertical="top"/>
    </xf>
    <xf numFmtId="0" fontId="67" fillId="0" borderId="16" applyNumberFormat="0" applyFill="0" applyAlignment="0" applyProtection="0"/>
    <xf numFmtId="188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190" fontId="69" fillId="0" borderId="3">
      <alignment horizontal="right"/>
      <protection locked="0"/>
    </xf>
    <xf numFmtId="191" fontId="68" fillId="0" borderId="0" applyFont="0" applyFill="0" applyBorder="0" applyAlignment="0" applyProtection="0"/>
    <xf numFmtId="192" fontId="68" fillId="0" borderId="0" applyFont="0" applyFill="0" applyBorder="0" applyAlignment="0" applyProtection="0"/>
    <xf numFmtId="191" fontId="68" fillId="0" borderId="0" applyFont="0" applyFill="0" applyBorder="0" applyAlignment="0" applyProtection="0"/>
    <xf numFmtId="192" fontId="68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ill="0" applyBorder="0" applyProtection="0">
      <alignment vertical="center"/>
    </xf>
    <xf numFmtId="0" fontId="32" fillId="0" borderId="0" applyFont="0" applyFill="0" applyBorder="0" applyAlignment="0" applyProtection="0">
      <alignment horizontal="right"/>
    </xf>
    <xf numFmtId="3" fontId="2" fillId="0" borderId="17" applyFont="0" applyBorder="0">
      <alignment horizontal="center" vertical="center"/>
    </xf>
    <xf numFmtId="0" fontId="70" fillId="28" borderId="0" applyNumberFormat="0" applyBorder="0" applyAlignment="0" applyProtection="0"/>
    <xf numFmtId="0" fontId="21" fillId="0" borderId="18"/>
    <xf numFmtId="0" fontId="71" fillId="0" borderId="0" applyNumberFormat="0" applyFill="0" applyBorder="0" applyAlignment="0" applyProtection="0"/>
    <xf numFmtId="193" fontId="2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>
      <alignment horizontal="right"/>
    </xf>
    <xf numFmtId="0" fontId="2" fillId="0" borderId="0"/>
    <xf numFmtId="0" fontId="73" fillId="0" borderId="0"/>
    <xf numFmtId="0" fontId="32" fillId="0" borderId="0" applyFill="0" applyBorder="0" applyProtection="0">
      <alignment vertical="center"/>
    </xf>
    <xf numFmtId="0" fontId="74" fillId="0" borderId="0"/>
    <xf numFmtId="0" fontId="10" fillId="0" borderId="0"/>
    <xf numFmtId="0" fontId="9" fillId="0" borderId="0"/>
    <xf numFmtId="0" fontId="22" fillId="29" borderId="19" applyNumberFormat="0" applyFont="0" applyAlignment="0" applyProtection="0"/>
    <xf numFmtId="194" fontId="2" fillId="0" borderId="0" applyFont="0" applyAlignment="0">
      <alignment horizontal="center"/>
    </xf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50" fillId="0" borderId="0"/>
    <xf numFmtId="197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0" fontId="75" fillId="24" borderId="20" applyNumberFormat="0" applyAlignment="0" applyProtection="0"/>
    <xf numFmtId="1" fontId="76" fillId="0" borderId="0" applyProtection="0">
      <alignment horizontal="right" vertical="center"/>
    </xf>
    <xf numFmtId="49" fontId="77" fillId="0" borderId="1" applyFill="0" applyProtection="0">
      <alignment vertical="center"/>
    </xf>
    <xf numFmtId="9" fontId="10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37" fontId="78" fillId="4" borderId="21"/>
    <xf numFmtId="37" fontId="78" fillId="4" borderId="21"/>
    <xf numFmtId="0" fontId="79" fillId="0" borderId="0" applyNumberFormat="0">
      <alignment horizontal="left"/>
    </xf>
    <xf numFmtId="199" fontId="80" fillId="0" borderId="22" applyBorder="0">
      <alignment horizontal="right"/>
      <protection locked="0"/>
    </xf>
    <xf numFmtId="49" fontId="81" fillId="0" borderId="3" applyNumberFormat="0">
      <alignment horizontal="left" vertical="center"/>
    </xf>
    <xf numFmtId="0" fontId="82" fillId="0" borderId="23">
      <alignment vertical="center"/>
    </xf>
    <xf numFmtId="4" fontId="83" fillId="4" borderId="20" applyNumberFormat="0" applyProtection="0">
      <alignment vertical="center"/>
    </xf>
    <xf numFmtId="4" fontId="84" fillId="4" borderId="20" applyNumberFormat="0" applyProtection="0">
      <alignment vertical="center"/>
    </xf>
    <xf numFmtId="4" fontId="83" fillId="4" borderId="20" applyNumberFormat="0" applyProtection="0">
      <alignment horizontal="left" vertical="center" indent="1"/>
    </xf>
    <xf numFmtId="4" fontId="83" fillId="4" borderId="20" applyNumberFormat="0" applyProtection="0">
      <alignment horizontal="left" vertical="center" indent="1"/>
    </xf>
    <xf numFmtId="0" fontId="10" fillId="30" borderId="20" applyNumberFormat="0" applyProtection="0">
      <alignment horizontal="left" vertical="center" indent="1"/>
    </xf>
    <xf numFmtId="4" fontId="83" fillId="31" borderId="20" applyNumberFormat="0" applyProtection="0">
      <alignment horizontal="right" vertical="center"/>
    </xf>
    <xf numFmtId="4" fontId="83" fillId="32" borderId="20" applyNumberFormat="0" applyProtection="0">
      <alignment horizontal="right" vertical="center"/>
    </xf>
    <xf numFmtId="4" fontId="83" fillId="33" borderId="20" applyNumberFormat="0" applyProtection="0">
      <alignment horizontal="right" vertical="center"/>
    </xf>
    <xf numFmtId="4" fontId="83" fillId="34" borderId="20" applyNumberFormat="0" applyProtection="0">
      <alignment horizontal="right" vertical="center"/>
    </xf>
    <xf numFmtId="4" fontId="83" fillId="35" borderId="20" applyNumberFormat="0" applyProtection="0">
      <alignment horizontal="right" vertical="center"/>
    </xf>
    <xf numFmtId="4" fontId="83" fillId="36" borderId="20" applyNumberFormat="0" applyProtection="0">
      <alignment horizontal="right" vertical="center"/>
    </xf>
    <xf numFmtId="4" fontId="83" fillId="37" borderId="20" applyNumberFormat="0" applyProtection="0">
      <alignment horizontal="right" vertical="center"/>
    </xf>
    <xf numFmtId="4" fontId="83" fillId="38" borderId="20" applyNumberFormat="0" applyProtection="0">
      <alignment horizontal="right" vertical="center"/>
    </xf>
    <xf numFmtId="4" fontId="83" fillId="39" borderId="20" applyNumberFormat="0" applyProtection="0">
      <alignment horizontal="right" vertical="center"/>
    </xf>
    <xf numFmtId="4" fontId="85" fillId="40" borderId="20" applyNumberFormat="0" applyProtection="0">
      <alignment horizontal="left" vertical="center" indent="1"/>
    </xf>
    <xf numFmtId="4" fontId="83" fillId="41" borderId="24" applyNumberFormat="0" applyProtection="0">
      <alignment horizontal="left" vertical="center" indent="1"/>
    </xf>
    <xf numFmtId="4" fontId="86" fillId="42" borderId="0" applyNumberFormat="0" applyProtection="0">
      <alignment horizontal="left" vertical="center" indent="1"/>
    </xf>
    <xf numFmtId="0" fontId="10" fillId="30" borderId="20" applyNumberFormat="0" applyProtection="0">
      <alignment horizontal="left" vertical="center" indent="1"/>
    </xf>
    <xf numFmtId="4" fontId="87" fillId="41" borderId="20" applyNumberFormat="0" applyProtection="0">
      <alignment horizontal="left" vertical="center" indent="1"/>
    </xf>
    <xf numFmtId="4" fontId="87" fillId="43" borderId="20" applyNumberFormat="0" applyProtection="0">
      <alignment horizontal="left" vertical="center" indent="1"/>
    </xf>
    <xf numFmtId="0" fontId="10" fillId="43" borderId="20" applyNumberFormat="0" applyProtection="0">
      <alignment horizontal="left" vertical="center" indent="1"/>
    </xf>
    <xf numFmtId="0" fontId="10" fillId="43" borderId="20" applyNumberFormat="0" applyProtection="0">
      <alignment horizontal="left" vertical="center" indent="1"/>
    </xf>
    <xf numFmtId="0" fontId="10" fillId="44" borderId="20" applyNumberFormat="0" applyProtection="0">
      <alignment horizontal="left" vertical="center" indent="1"/>
    </xf>
    <xf numFmtId="0" fontId="10" fillId="44" borderId="20" applyNumberFormat="0" applyProtection="0">
      <alignment horizontal="left" vertical="center" indent="1"/>
    </xf>
    <xf numFmtId="0" fontId="10" fillId="2" borderId="20" applyNumberFormat="0" applyProtection="0">
      <alignment horizontal="left" vertical="center" indent="1"/>
    </xf>
    <xf numFmtId="0" fontId="10" fillId="2" borderId="20" applyNumberFormat="0" applyProtection="0">
      <alignment horizontal="left" vertical="center" indent="1"/>
    </xf>
    <xf numFmtId="0" fontId="10" fillId="30" borderId="20" applyNumberFormat="0" applyProtection="0">
      <alignment horizontal="left" vertical="center" indent="1"/>
    </xf>
    <xf numFmtId="0" fontId="10" fillId="30" borderId="20" applyNumberFormat="0" applyProtection="0">
      <alignment horizontal="left" vertical="center" indent="1"/>
    </xf>
    <xf numFmtId="0" fontId="2" fillId="0" borderId="0"/>
    <xf numFmtId="4" fontId="83" fillId="45" borderId="20" applyNumberFormat="0" applyProtection="0">
      <alignment vertical="center"/>
    </xf>
    <xf numFmtId="4" fontId="84" fillId="45" borderId="20" applyNumberFormat="0" applyProtection="0">
      <alignment vertical="center"/>
    </xf>
    <xf numFmtId="4" fontId="83" fillId="45" borderId="20" applyNumberFormat="0" applyProtection="0">
      <alignment horizontal="left" vertical="center" indent="1"/>
    </xf>
    <xf numFmtId="4" fontId="83" fillId="45" borderId="20" applyNumberFormat="0" applyProtection="0">
      <alignment horizontal="left" vertical="center" indent="1"/>
    </xf>
    <xf numFmtId="4" fontId="83" fillId="41" borderId="20" applyNumberFormat="0" applyProtection="0">
      <alignment horizontal="right" vertical="center"/>
    </xf>
    <xf numFmtId="4" fontId="84" fillId="41" borderId="20" applyNumberFormat="0" applyProtection="0">
      <alignment horizontal="right" vertical="center"/>
    </xf>
    <xf numFmtId="0" fontId="10" fillId="30" borderId="20" applyNumberFormat="0" applyProtection="0">
      <alignment horizontal="left" vertical="center" indent="1"/>
    </xf>
    <xf numFmtId="0" fontId="10" fillId="30" borderId="20" applyNumberFormat="0" applyProtection="0">
      <alignment horizontal="left" vertical="center" indent="1"/>
    </xf>
    <xf numFmtId="0" fontId="88" fillId="0" borderId="0"/>
    <xf numFmtId="4" fontId="89" fillId="41" borderId="20" applyNumberFormat="0" applyProtection="0">
      <alignment horizontal="right" vertical="center"/>
    </xf>
    <xf numFmtId="0" fontId="90" fillId="0" borderId="0">
      <alignment horizontal="left" vertical="center" wrapText="1"/>
    </xf>
    <xf numFmtId="0" fontId="10" fillId="0" borderId="0"/>
    <xf numFmtId="0" fontId="9" fillId="0" borderId="0"/>
    <xf numFmtId="0" fontId="91" fillId="0" borderId="0" applyBorder="0" applyProtection="0">
      <alignment vertical="center"/>
    </xf>
    <xf numFmtId="0" fontId="91" fillId="0" borderId="1" applyBorder="0" applyProtection="0">
      <alignment horizontal="right" vertical="center"/>
    </xf>
    <xf numFmtId="0" fontId="92" fillId="46" borderId="0" applyBorder="0" applyProtection="0">
      <alignment horizontal="centerContinuous" vertical="center"/>
    </xf>
    <xf numFmtId="0" fontId="92" fillId="47" borderId="1" applyBorder="0" applyProtection="0">
      <alignment horizontal="centerContinuous" vertical="center"/>
    </xf>
    <xf numFmtId="0" fontId="93" fillId="0" borderId="0"/>
    <xf numFmtId="166" fontId="94" fillId="48" borderId="0">
      <alignment horizontal="right" vertical="top"/>
    </xf>
    <xf numFmtId="166" fontId="94" fillId="48" borderId="0">
      <alignment horizontal="right" vertical="top"/>
    </xf>
    <xf numFmtId="38" fontId="94" fillId="48" borderId="0">
      <alignment horizontal="right" vertical="top"/>
    </xf>
    <xf numFmtId="0" fontId="74" fillId="0" borderId="0"/>
    <xf numFmtId="0" fontId="95" fillId="0" borderId="0" applyFill="0" applyBorder="0" applyProtection="0">
      <alignment horizontal="left"/>
    </xf>
    <xf numFmtId="0" fontId="48" fillId="0" borderId="25" applyFill="0" applyBorder="0" applyProtection="0">
      <alignment horizontal="left" vertical="top"/>
    </xf>
    <xf numFmtId="0" fontId="96" fillId="0" borderId="0">
      <alignment horizontal="centerContinuous"/>
    </xf>
    <xf numFmtId="0" fontId="97" fillId="0" borderId="25" applyFill="0" applyBorder="0" applyProtection="0"/>
    <xf numFmtId="0" fontId="97" fillId="0" borderId="0"/>
    <xf numFmtId="0" fontId="98" fillId="0" borderId="0" applyFill="0" applyBorder="0" applyProtection="0"/>
    <xf numFmtId="0" fontId="99" fillId="0" borderId="0"/>
    <xf numFmtId="0" fontId="100" fillId="0" borderId="0" applyNumberFormat="0" applyFill="0" applyBorder="0" applyAlignment="0" applyProtection="0"/>
    <xf numFmtId="0" fontId="33" fillId="0" borderId="26" applyNumberFormat="0" applyFon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2" fillId="0" borderId="12" applyFill="0" applyBorder="0" applyProtection="0">
      <alignment vertical="center"/>
    </xf>
    <xf numFmtId="0" fontId="103" fillId="0" borderId="0">
      <alignment horizontal="fill"/>
    </xf>
    <xf numFmtId="0" fontId="50" fillId="0" borderId="0"/>
    <xf numFmtId="0" fontId="104" fillId="0" borderId="0" applyNumberFormat="0" applyFill="0" applyBorder="0" applyAlignment="0" applyProtection="0"/>
    <xf numFmtId="0" fontId="105" fillId="0" borderId="1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4" fontId="25" fillId="0" borderId="9">
      <protection locked="0"/>
    </xf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0" fontId="65" fillId="11" borderId="10" applyNumberFormat="0" applyAlignment="0" applyProtection="0"/>
    <xf numFmtId="3" fontId="106" fillId="0" borderId="0">
      <alignment horizontal="center" vertical="center" textRotation="90" wrapText="1"/>
    </xf>
    <xf numFmtId="200" fontId="25" fillId="0" borderId="3">
      <alignment vertical="top" wrapText="1"/>
    </xf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75" fillId="24" borderId="2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201" fontId="110" fillId="0" borderId="3">
      <alignment vertical="top" wrapText="1"/>
    </xf>
    <xf numFmtId="4" fontId="111" fillId="0" borderId="3">
      <alignment horizontal="left" vertical="center"/>
    </xf>
    <xf numFmtId="4" fontId="111" fillId="0" borderId="3"/>
    <xf numFmtId="4" fontId="111" fillId="49" borderId="3"/>
    <xf numFmtId="4" fontId="111" fillId="50" borderId="3"/>
    <xf numFmtId="4" fontId="112" fillId="51" borderId="3"/>
    <xf numFmtId="4" fontId="113" fillId="2" borderId="3"/>
    <xf numFmtId="4" fontId="114" fillId="0" borderId="3">
      <alignment horizontal="center" wrapText="1"/>
    </xf>
    <xf numFmtId="201" fontId="111" fillId="0" borderId="3"/>
    <xf numFmtId="201" fontId="110" fillId="0" borderId="3">
      <alignment horizontal="center" vertical="center" wrapText="1"/>
    </xf>
    <xf numFmtId="201" fontId="110" fillId="0" borderId="3">
      <alignment vertical="top" wrapText="1"/>
    </xf>
    <xf numFmtId="0" fontId="1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16" fillId="0" borderId="0" applyBorder="0">
      <alignment horizontal="center" vertical="center" wrapText="1"/>
    </xf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7" fillId="0" borderId="28" applyBorder="0">
      <alignment horizontal="center" vertical="center" wrapText="1"/>
    </xf>
    <xf numFmtId="174" fontId="34" fillId="26" borderId="9"/>
    <xf numFmtId="4" fontId="118" fillId="4" borderId="3" applyBorder="0">
      <alignment horizontal="right"/>
    </xf>
    <xf numFmtId="49" fontId="119" fillId="0" borderId="0" applyBorder="0">
      <alignment vertical="center"/>
    </xf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3" fontId="34" fillId="0" borderId="3" applyBorder="0">
      <alignment vertical="center"/>
    </xf>
    <xf numFmtId="0" fontId="115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2" fillId="0" borderId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71" fillId="3" borderId="0" applyFill="0">
      <alignment wrapText="1"/>
    </xf>
    <xf numFmtId="0" fontId="120" fillId="0" borderId="0">
      <alignment horizontal="center" vertical="top" wrapText="1"/>
    </xf>
    <xf numFmtId="0" fontId="121" fillId="0" borderId="0">
      <alignment horizontal="centerContinuous" vertical="center" wrapText="1"/>
    </xf>
    <xf numFmtId="203" fontId="122" fillId="3" borderId="3">
      <alignment wrapTex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>
      <alignment vertical="center"/>
    </xf>
    <xf numFmtId="204" fontId="123" fillId="0" borderId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49" fontId="106" fillId="0" borderId="3">
      <alignment horizontal="right" vertical="top" wrapText="1"/>
    </xf>
    <xf numFmtId="184" fontId="124" fillId="0" borderId="0">
      <alignment horizontal="right" vertical="top" wrapText="1"/>
    </xf>
    <xf numFmtId="0" fontId="5" fillId="0" borderId="0"/>
    <xf numFmtId="0" fontId="10" fillId="0" borderId="0"/>
    <xf numFmtId="0" fontId="1" fillId="0" borderId="0"/>
    <xf numFmtId="0" fontId="22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5" fillId="0" borderId="0"/>
    <xf numFmtId="49" fontId="118" fillId="0" borderId="0" applyBorder="0">
      <alignment vertical="top"/>
    </xf>
    <xf numFmtId="0" fontId="5" fillId="0" borderId="0"/>
    <xf numFmtId="0" fontId="2" fillId="0" borderId="0"/>
    <xf numFmtId="0" fontId="10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5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" fontId="126" fillId="0" borderId="3">
      <alignment horizontal="left"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1" fontId="127" fillId="0" borderId="3">
      <alignment vertical="top"/>
    </xf>
    <xf numFmtId="184" fontId="128" fillId="4" borderId="21" applyNumberFormat="0" applyBorder="0" applyAlignment="0">
      <alignment vertical="center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2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22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22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22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22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0" fontId="22" fillId="29" borderId="19" applyNumberFormat="0" applyFont="0" applyAlignment="0" applyProtection="0"/>
    <xf numFmtId="0" fontId="10" fillId="29" borderId="19" applyNumberFormat="0" applyFont="0" applyAlignment="0" applyProtection="0"/>
    <xf numFmtId="0" fontId="10" fillId="29" borderId="19" applyNumberFormat="0" applyFont="0" applyAlignment="0" applyProtection="0"/>
    <xf numFmtId="49" fontId="112" fillId="0" borderId="7">
      <alignment horizontal="left" vertical="center"/>
    </xf>
    <xf numFmtId="10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205" fontId="130" fillId="0" borderId="3"/>
    <xf numFmtId="0" fontId="2" fillId="0" borderId="3" applyNumberFormat="0" applyFont="0" applyFill="0" applyAlignment="0" applyProtection="0"/>
    <xf numFmtId="3" fontId="131" fillId="52" borderId="7">
      <alignment horizontal="justify" vertical="center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" fillId="0" borderId="0"/>
    <xf numFmtId="166" fontId="11" fillId="0" borderId="0">
      <alignment vertical="top"/>
    </xf>
    <xf numFmtId="166" fontId="11" fillId="0" borderId="0">
      <alignment vertical="top"/>
    </xf>
    <xf numFmtId="38" fontId="11" fillId="0" borderId="0">
      <alignment vertical="top"/>
    </xf>
    <xf numFmtId="166" fontId="11" fillId="0" borderId="0">
      <alignment vertical="top"/>
    </xf>
    <xf numFmtId="49" fontId="132" fillId="53" borderId="29" applyBorder="0" applyProtection="0">
      <alignment horizontal="left" vertical="center"/>
    </xf>
    <xf numFmtId="0" fontId="2" fillId="0" borderId="0">
      <alignment vertical="justify"/>
    </xf>
    <xf numFmtId="49" fontId="124" fillId="0" borderId="0"/>
    <xf numFmtId="49" fontId="133" fillId="0" borderId="0">
      <alignment vertical="top"/>
    </xf>
    <xf numFmtId="3" fontId="115" fillId="0" borderId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184" fontId="71" fillId="0" borderId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49" fontId="71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115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2" fontId="71" fillId="0" borderId="0" applyFill="0" applyBorder="0" applyAlignment="0" applyProtection="0"/>
    <xf numFmtId="178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17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7" fontId="10" fillId="0" borderId="0" applyFont="0" applyFill="0" applyBorder="0" applyAlignment="0" applyProtection="0"/>
    <xf numFmtId="178" fontId="2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134" fillId="0" borderId="0" applyFont="0" applyFill="0" applyBorder="0" applyAlignment="0" applyProtection="0"/>
    <xf numFmtId="17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209" fontId="2" fillId="0" borderId="0" applyFont="0" applyFill="0" applyBorder="0" applyAlignment="0" applyProtection="0"/>
    <xf numFmtId="4" fontId="118" fillId="3" borderId="0" applyBorder="0">
      <alignment horizontal="right"/>
    </xf>
    <xf numFmtId="4" fontId="118" fillId="3" borderId="0" applyBorder="0">
      <alignment horizontal="right"/>
    </xf>
    <xf numFmtId="4" fontId="118" fillId="3" borderId="0" applyFont="0" applyBorder="0">
      <alignment horizontal="right"/>
    </xf>
    <xf numFmtId="4" fontId="118" fillId="3" borderId="0" applyBorder="0">
      <alignment horizontal="right"/>
    </xf>
    <xf numFmtId="4" fontId="118" fillId="54" borderId="30" applyBorder="0">
      <alignment horizontal="right"/>
    </xf>
    <xf numFmtId="4" fontId="118" fillId="3" borderId="30" applyBorder="0">
      <alignment horizontal="right"/>
    </xf>
    <xf numFmtId="4" fontId="118" fillId="3" borderId="3" applyFont="0" applyBorder="0">
      <alignment horizontal="right"/>
    </xf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210" fontId="25" fillId="0" borderId="7">
      <alignment vertical="top" wrapText="1"/>
    </xf>
    <xf numFmtId="211" fontId="2" fillId="0" borderId="3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171" fontId="18" fillId="0" borderId="0">
      <protection locked="0"/>
    </xf>
    <xf numFmtId="212" fontId="17" fillId="0" borderId="0">
      <protection locked="0"/>
    </xf>
    <xf numFmtId="212" fontId="17" fillId="0" borderId="0">
      <protection locked="0"/>
    </xf>
    <xf numFmtId="212" fontId="17" fillId="0" borderId="0">
      <protection locked="0"/>
    </xf>
    <xf numFmtId="212" fontId="17" fillId="0" borderId="0">
      <protection locked="0"/>
    </xf>
    <xf numFmtId="212" fontId="17" fillId="0" borderId="0">
      <protection locked="0"/>
    </xf>
    <xf numFmtId="212" fontId="17" fillId="0" borderId="0">
      <protection locked="0"/>
    </xf>
    <xf numFmtId="49" fontId="110" fillId="0" borderId="3">
      <alignment horizontal="center" vertical="center" wrapText="1"/>
    </xf>
    <xf numFmtId="0" fontId="25" fillId="0" borderId="3" applyBorder="0">
      <alignment horizontal="center" vertical="center" wrapText="1"/>
    </xf>
    <xf numFmtId="49" fontId="110" fillId="0" borderId="3">
      <alignment horizontal="center" vertical="center" wrapText="1"/>
    </xf>
    <xf numFmtId="49" fontId="90" fillId="0" borderId="3" applyNumberFormat="0" applyFill="0" applyAlignment="0" applyProtection="0"/>
    <xf numFmtId="203" fontId="2" fillId="0" borderId="0"/>
    <xf numFmtId="0" fontId="10" fillId="0" borderId="0"/>
  </cellStyleXfs>
  <cellXfs count="42">
    <xf numFmtId="0" fontId="0" fillId="0" borderId="0" xfId="0"/>
    <xf numFmtId="0" fontId="3" fillId="0" borderId="0" xfId="1" applyFont="1"/>
    <xf numFmtId="0" fontId="4" fillId="0" borderId="0" xfId="2" applyFont="1" applyAlignment="1">
      <alignment horizontal="center"/>
    </xf>
    <xf numFmtId="0" fontId="4" fillId="0" borderId="0" xfId="2" applyFont="1" applyAlignment="1"/>
    <xf numFmtId="0" fontId="2" fillId="0" borderId="0" xfId="2"/>
    <xf numFmtId="0" fontId="5" fillId="0" borderId="0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2" fillId="0" borderId="1" xfId="2" applyBorder="1"/>
    <xf numFmtId="0" fontId="5" fillId="0" borderId="0" xfId="2" applyFont="1" applyBorder="1" applyAlignment="1"/>
    <xf numFmtId="0" fontId="5" fillId="0" borderId="0" xfId="2" applyFont="1" applyAlignment="1">
      <alignment horizontal="left"/>
    </xf>
    <xf numFmtId="0" fontId="0" fillId="0" borderId="1" xfId="0" applyNumberFormat="1" applyBorder="1" applyAlignment="1">
      <alignment horizontal="left"/>
    </xf>
    <xf numFmtId="49" fontId="5" fillId="0" borderId="0" xfId="2" applyNumberFormat="1" applyFont="1" applyBorder="1" applyAlignment="1"/>
    <xf numFmtId="0" fontId="2" fillId="0" borderId="0" xfId="2" applyBorder="1"/>
    <xf numFmtId="0" fontId="0" fillId="0" borderId="2" xfId="0" applyNumberFormat="1" applyBorder="1" applyAlignment="1">
      <alignment horizontal="left"/>
    </xf>
    <xf numFmtId="0" fontId="0" fillId="0" borderId="0" xfId="0" applyBorder="1"/>
    <xf numFmtId="0" fontId="7" fillId="0" borderId="3" xfId="3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/>
    </xf>
    <xf numFmtId="49" fontId="7" fillId="0" borderId="3" xfId="3" applyNumberFormat="1" applyFont="1" applyBorder="1" applyAlignment="1">
      <alignment horizontal="center" vertical="center"/>
    </xf>
    <xf numFmtId="0" fontId="7" fillId="0" borderId="3" xfId="4" applyFont="1" applyBorder="1" applyAlignment="1">
      <alignment vertical="center" wrapText="1"/>
    </xf>
    <xf numFmtId="0" fontId="7" fillId="0" borderId="3" xfId="5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3" xfId="5" applyFont="1" applyBorder="1" applyAlignment="1">
      <alignment vertical="center"/>
    </xf>
    <xf numFmtId="4" fontId="7" fillId="0" borderId="3" xfId="6" applyNumberFormat="1" applyFont="1" applyBorder="1" applyAlignment="1">
      <alignment vertical="center"/>
    </xf>
    <xf numFmtId="0" fontId="0" fillId="0" borderId="3" xfId="0" applyBorder="1"/>
    <xf numFmtId="4" fontId="7" fillId="0" borderId="3" xfId="6" applyNumberFormat="1" applyFont="1" applyFill="1" applyBorder="1" applyAlignment="1">
      <alignment vertical="center"/>
    </xf>
    <xf numFmtId="49" fontId="0" fillId="0" borderId="3" xfId="0" applyNumberFormat="1" applyBorder="1"/>
    <xf numFmtId="49" fontId="7" fillId="0" borderId="3" xfId="7" applyNumberFormat="1" applyFont="1" applyBorder="1" applyAlignment="1">
      <alignment vertical="center" wrapText="1"/>
    </xf>
    <xf numFmtId="0" fontId="7" fillId="0" borderId="4" xfId="4" applyFont="1" applyBorder="1" applyAlignment="1">
      <alignment vertical="center" wrapText="1"/>
    </xf>
    <xf numFmtId="0" fontId="7" fillId="0" borderId="4" xfId="5" applyFont="1" applyBorder="1" applyAlignment="1">
      <alignment vertical="center"/>
    </xf>
    <xf numFmtId="4" fontId="7" fillId="0" borderId="4" xfId="6" applyNumberFormat="1" applyFont="1" applyBorder="1" applyAlignment="1">
      <alignment vertical="center"/>
    </xf>
    <xf numFmtId="49" fontId="7" fillId="0" borderId="4" xfId="7" applyNumberFormat="1" applyFont="1" applyBorder="1" applyAlignment="1">
      <alignment vertical="center" wrapText="1"/>
    </xf>
    <xf numFmtId="49" fontId="7" fillId="0" borderId="5" xfId="3" applyNumberFormat="1" applyFont="1" applyBorder="1" applyAlignment="1">
      <alignment horizontal="center" vertical="center"/>
    </xf>
    <xf numFmtId="0" fontId="7" fillId="0" borderId="6" xfId="4" applyFont="1" applyBorder="1" applyAlignment="1">
      <alignment vertical="center" wrapText="1"/>
    </xf>
    <xf numFmtId="0" fontId="7" fillId="0" borderId="3" xfId="7" applyFont="1" applyBorder="1" applyAlignment="1">
      <alignment vertical="center" wrapText="1"/>
    </xf>
    <xf numFmtId="3" fontId="7" fillId="0" borderId="3" xfId="6" applyNumberFormat="1" applyFont="1" applyFill="1" applyBorder="1" applyAlignment="1">
      <alignment vertical="center"/>
    </xf>
    <xf numFmtId="0" fontId="3" fillId="0" borderId="0" xfId="8" applyFont="1"/>
    <xf numFmtId="0" fontId="8" fillId="0" borderId="0" xfId="9" applyFont="1" applyAlignment="1">
      <alignment horizontal="left" wrapText="1"/>
    </xf>
    <xf numFmtId="0" fontId="3" fillId="0" borderId="0" xfId="9" applyFont="1" applyAlignment="1">
      <alignment wrapText="1"/>
    </xf>
  </cellXfs>
  <cellStyles count="2038">
    <cellStyle name=" 1" xfId="10"/>
    <cellStyle name="_x000a_bidires=100_x000d_" xfId="11"/>
    <cellStyle name="%" xfId="12"/>
    <cellStyle name="%_Inputs" xfId="13"/>
    <cellStyle name="%_Inputs (const)" xfId="14"/>
    <cellStyle name="%_Inputs Co" xfId="15"/>
    <cellStyle name="?…?ж?Ш?и [0.00]" xfId="16"/>
    <cellStyle name="?W??_‘O’с?р??" xfId="17"/>
    <cellStyle name="_CashFlow_2007_проект_02_02_final" xfId="18"/>
    <cellStyle name="_Model_RAB Мой" xfId="19"/>
    <cellStyle name="_Model_RAB Мой 2" xfId="20"/>
    <cellStyle name="_Model_RAB Мой 2_OREP.KU.2011.MONTHLY.02(v0.1)" xfId="21"/>
    <cellStyle name="_Model_RAB Мой 2_OREP.KU.2011.MONTHLY.02(v0.4)" xfId="22"/>
    <cellStyle name="_Model_RAB Мой 2_OREP.KU.2011.MONTHLY.11(v1.4)" xfId="23"/>
    <cellStyle name="_Model_RAB Мой 2_OREP.KU.2011.MONTHLY.11(v1.4)_UPDATE.BALANCE.WARM.2012YEAR.TO.1.1" xfId="24"/>
    <cellStyle name="_Model_RAB Мой 2_OREP.KU.2011.MONTHLY.11(v1.4)_UPDATE.CALC.WARM.2012YEAR.TO.1.1" xfId="25"/>
    <cellStyle name="_Model_RAB Мой 2_UPDATE.BALANCE.WARM.2012YEAR.TO.1.1" xfId="26"/>
    <cellStyle name="_Model_RAB Мой 2_UPDATE.CALC.WARM.2012YEAR.TO.1.1" xfId="27"/>
    <cellStyle name="_Model_RAB Мой 2_UPDATE.MONITORING.OS.EE.2.02.TO.1.3.64" xfId="28"/>
    <cellStyle name="_Model_RAB Мой 2_UPDATE.OREP.KU.2011.MONTHLY.02.TO.1.2" xfId="29"/>
    <cellStyle name="_Model_RAB Мой_46EE.2011(v1.0)" xfId="30"/>
    <cellStyle name="_Model_RAB Мой_46EE.2011(v1.0)_46TE.2011(v1.0)" xfId="31"/>
    <cellStyle name="_Model_RAB Мой_46EE.2011(v1.0)_INDEX.STATION.2012(v1.0)_" xfId="32"/>
    <cellStyle name="_Model_RAB Мой_46EE.2011(v1.0)_INDEX.STATION.2012(v2.0)" xfId="33"/>
    <cellStyle name="_Model_RAB Мой_46TE.2011(v1.0)" xfId="34"/>
    <cellStyle name="_Model_RAB Мой_ARMRAZR" xfId="35"/>
    <cellStyle name="_Model_RAB Мой_BALANCE.WARM.2011YEAR.NEW.UPDATE.SCHEME" xfId="36"/>
    <cellStyle name="_Model_RAB Мой_EE.2REK.P2011.4.78(v0.3)" xfId="37"/>
    <cellStyle name="_Model_RAB Мой_INVEST.EE.PLAN.4.78(v0.1)" xfId="38"/>
    <cellStyle name="_Model_RAB Мой_INVEST.EE.PLAN.4.78(v0.3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PREDEL.JKH.UTV.2011(v1.0.1)" xfId="51"/>
    <cellStyle name="_Model_RAB Мой_PREDEL.JKH.UTV.2011(v1.0.1)_46TE.2011(v1.0)" xfId="52"/>
    <cellStyle name="_Model_RAB Мой_PREDEL.JKH.UTV.2011(v1.0.1)_INDEX.STATION.2012(v1.0)_" xfId="53"/>
    <cellStyle name="_Model_RAB Мой_PREDEL.JKH.UTV.2011(v1.0.1)_INDEX.STATION.2012(v2.0)" xfId="54"/>
    <cellStyle name="_Model_RAB Мой_TEHSHEET" xfId="55"/>
    <cellStyle name="_Model_RAB Мой_TEST.TEMPLATE" xfId="56"/>
    <cellStyle name="_Model_RAB Мой_UPDATE.46EE.2011.TO.1.1" xfId="57"/>
    <cellStyle name="_Model_RAB Мой_UPDATE.46TE.2011.TO.1.1" xfId="58"/>
    <cellStyle name="_Model_RAB Мой_UPDATE.46TE.2011.TO.1.2" xfId="59"/>
    <cellStyle name="_Model_RAB Мой_UPDATE.BALANCE.WARM.2011YEAR.TO.1.1" xfId="60"/>
    <cellStyle name="_Model_RAB Мой_UPDATE.BALANCE.WARM.2011YEAR.TO.1.1_46TE.2011(v1.0)" xfId="61"/>
    <cellStyle name="_Model_RAB Мой_UPDATE.BALANCE.WARM.2011YEAR.TO.1.1_INDEX.STATION.2012(v1.0)_" xfId="62"/>
    <cellStyle name="_Model_RAB Мой_UPDATE.BALANCE.WARM.2011YEAR.TO.1.1_INDEX.STATION.2012(v2.0)" xfId="63"/>
    <cellStyle name="_Model_RAB Мой_UPDATE.BALANCE.WARM.2011YEAR.TO.1.1_OREP.KU.2011.MONTHLY.02(v1.1)" xfId="64"/>
    <cellStyle name="_Model_RAB Мой_UPDATE.BALANCE.WARM.2011YEAR.TO.1.2" xfId="65"/>
    <cellStyle name="_Model_RAB Мой_UPDATE.BALANCE.WARM.2011YEAR.TO.1.4.64" xfId="66"/>
    <cellStyle name="_Model_RAB Мой_UPDATE.BALANCE.WARM.2011YEAR.TO.1.5.64" xfId="67"/>
    <cellStyle name="_Model_RAB Мой_UPDATE.MONITORING.OS.EE.2.02.TO.1.3.64" xfId="68"/>
    <cellStyle name="_Model_RAB_MRSK_svod" xfId="69"/>
    <cellStyle name="_Model_RAB_MRSK_svod 2" xfId="70"/>
    <cellStyle name="_Model_RAB_MRSK_svod 2_OREP.KU.2011.MONTHLY.02(v0.1)" xfId="71"/>
    <cellStyle name="_Model_RAB_MRSK_svod 2_OREP.KU.2011.MONTHLY.02(v0.4)" xfId="72"/>
    <cellStyle name="_Model_RAB_MRSK_svod 2_OREP.KU.2011.MONTHLY.11(v1.4)" xfId="73"/>
    <cellStyle name="_Model_RAB_MRSK_svod 2_OREP.KU.2011.MONTHLY.11(v1.4)_UPDATE.BALANCE.WARM.2012YEAR.TO.1.1" xfId="74"/>
    <cellStyle name="_Model_RAB_MRSK_svod 2_OREP.KU.2011.MONTHLY.11(v1.4)_UPDATE.CALC.WARM.2012YEAR.TO.1.1" xfId="75"/>
    <cellStyle name="_Model_RAB_MRSK_svod 2_UPDATE.BALANCE.WARM.2012YEAR.TO.1.1" xfId="76"/>
    <cellStyle name="_Model_RAB_MRSK_svod 2_UPDATE.CALC.WARM.2012YEAR.TO.1.1" xfId="77"/>
    <cellStyle name="_Model_RAB_MRSK_svod 2_UPDATE.MONITORING.OS.EE.2.02.TO.1.3.64" xfId="78"/>
    <cellStyle name="_Model_RAB_MRSK_svod 2_UPDATE.OREP.KU.2011.MONTHLY.02.TO.1.2" xfId="79"/>
    <cellStyle name="_Model_RAB_MRSK_svod_46EE.2011(v1.0)" xfId="80"/>
    <cellStyle name="_Model_RAB_MRSK_svod_46EE.2011(v1.0)_46TE.2011(v1.0)" xfId="81"/>
    <cellStyle name="_Model_RAB_MRSK_svod_46EE.2011(v1.0)_INDEX.STATION.2012(v1.0)_" xfId="82"/>
    <cellStyle name="_Model_RAB_MRSK_svod_46EE.2011(v1.0)_INDEX.STATION.2012(v2.0)" xfId="83"/>
    <cellStyle name="_Model_RAB_MRSK_svod_46TE.2011(v1.0)" xfId="84"/>
    <cellStyle name="_Model_RAB_MRSK_svod_ARMRAZR" xfId="85"/>
    <cellStyle name="_Model_RAB_MRSK_svod_BALANCE.WARM.2011YEAR.NEW.UPDATE.SCHEME" xfId="86"/>
    <cellStyle name="_Model_RAB_MRSK_svod_EE.2REK.P2011.4.78(v0.3)" xfId="87"/>
    <cellStyle name="_Model_RAB_MRSK_svod_INVEST.EE.PLAN.4.78(v0.1)" xfId="88"/>
    <cellStyle name="_Model_RAB_MRSK_svod_INVEST.EE.PLAN.4.78(v0.3)" xfId="89"/>
    <cellStyle name="_Model_RAB_MRSK_svod_INVEST.PLAN.4.78(v0.1)" xfId="90"/>
    <cellStyle name="_Model_RAB_MRSK_svod_INVEST.WARM.PLAN.4.78(v0.1)" xfId="91"/>
    <cellStyle name="_Model_RAB_MRSK_svod_INVEST_WARM_PLAN" xfId="92"/>
    <cellStyle name="_Model_RAB_MRSK_svod_NADB.JNVLS.APTEKA.2011(v1.3.3)" xfId="93"/>
    <cellStyle name="_Model_RAB_MRSK_svod_NADB.JNVLS.APTEKA.2011(v1.3.3)_46TE.2011(v1.0)" xfId="94"/>
    <cellStyle name="_Model_RAB_MRSK_svod_NADB.JNVLS.APTEKA.2011(v1.3.3)_INDEX.STATION.2012(v1.0)_" xfId="95"/>
    <cellStyle name="_Model_RAB_MRSK_svod_NADB.JNVLS.APTEKA.2011(v1.3.3)_INDEX.STATION.2012(v2.0)" xfId="96"/>
    <cellStyle name="_Model_RAB_MRSK_svod_NADB.JNVLS.APTEKA.2011(v1.3.4)" xfId="97"/>
    <cellStyle name="_Model_RAB_MRSK_svod_NADB.JNVLS.APTEKA.2011(v1.3.4)_46TE.2011(v1.0)" xfId="98"/>
    <cellStyle name="_Model_RAB_MRSK_svod_NADB.JNVLS.APTEKA.2011(v1.3.4)_INDEX.STATION.2012(v1.0)_" xfId="99"/>
    <cellStyle name="_Model_RAB_MRSK_svod_NADB.JNVLS.APTEKA.2011(v1.3.4)_INDEX.STATION.2012(v2.0)" xfId="100"/>
    <cellStyle name="_Model_RAB_MRSK_svod_PREDEL.JKH.UTV.2011(v1.0.1)" xfId="101"/>
    <cellStyle name="_Model_RAB_MRSK_svod_PREDEL.JKH.UTV.2011(v1.0.1)_46TE.2011(v1.0)" xfId="102"/>
    <cellStyle name="_Model_RAB_MRSK_svod_PREDEL.JKH.UTV.2011(v1.0.1)_INDEX.STATION.2012(v1.0)_" xfId="103"/>
    <cellStyle name="_Model_RAB_MRSK_svod_PREDEL.JKH.UTV.2011(v1.0.1)_INDEX.STATION.2012(v2.0)" xfId="104"/>
    <cellStyle name="_Model_RAB_MRSK_svod_TEHSHEET" xfId="105"/>
    <cellStyle name="_Model_RAB_MRSK_svod_TEST.TEMPLATE" xfId="106"/>
    <cellStyle name="_Model_RAB_MRSK_svod_UPDATE.46EE.2011.TO.1.1" xfId="107"/>
    <cellStyle name="_Model_RAB_MRSK_svod_UPDATE.46TE.2011.TO.1.1" xfId="108"/>
    <cellStyle name="_Model_RAB_MRSK_svod_UPDATE.46TE.2011.TO.1.2" xfId="109"/>
    <cellStyle name="_Model_RAB_MRSK_svod_UPDATE.BALANCE.WARM.2011YEAR.TO.1.1" xfId="110"/>
    <cellStyle name="_Model_RAB_MRSK_svod_UPDATE.BALANCE.WARM.2011YEAR.TO.1.1_46TE.2011(v1.0)" xfId="111"/>
    <cellStyle name="_Model_RAB_MRSK_svod_UPDATE.BALANCE.WARM.2011YEAR.TO.1.1_INDEX.STATION.2012(v1.0)_" xfId="112"/>
    <cellStyle name="_Model_RAB_MRSK_svod_UPDATE.BALANCE.WARM.2011YEAR.TO.1.1_INDEX.STATION.2012(v2.0)" xfId="113"/>
    <cellStyle name="_Model_RAB_MRSK_svod_UPDATE.BALANCE.WARM.2011YEAR.TO.1.1_OREP.KU.2011.MONTHLY.02(v1.1)" xfId="114"/>
    <cellStyle name="_Model_RAB_MRSK_svod_UPDATE.BALANCE.WARM.2011YEAR.TO.1.2" xfId="115"/>
    <cellStyle name="_Model_RAB_MRSK_svod_UPDATE.BALANCE.WARM.2011YEAR.TO.1.4.64" xfId="116"/>
    <cellStyle name="_Model_RAB_MRSK_svod_UPDATE.BALANCE.WARM.2011YEAR.TO.1.5.64" xfId="117"/>
    <cellStyle name="_Model_RAB_MRSK_svod_UPDATE.MONITORING.OS.EE.2.02.TO.1.3.64" xfId="118"/>
    <cellStyle name="_Plug" xfId="119"/>
    <cellStyle name="_RAB с 2010 года" xfId="120"/>
    <cellStyle name="_Бюджет2006_ПОКАЗАТЕЛИ СВОДНЫЕ" xfId="121"/>
    <cellStyle name="_ВО ОП ТЭС-ОТ- 2007" xfId="122"/>
    <cellStyle name="_ВФ ОАО ТЭС-ОТ- 2009" xfId="123"/>
    <cellStyle name="_выручка по присоединениям2" xfId="124"/>
    <cellStyle name="_Договор аренды ЯЭ с разбивкой" xfId="125"/>
    <cellStyle name="_Защита ФЗП" xfId="126"/>
    <cellStyle name="_Исходные данные для модели" xfId="127"/>
    <cellStyle name="_Консолидация-2008-проект-new" xfId="128"/>
    <cellStyle name="_МОДЕЛЬ_1 (2)" xfId="129"/>
    <cellStyle name="_МОДЕЛЬ_1 (2) 2" xfId="130"/>
    <cellStyle name="_МОДЕЛЬ_1 (2) 2_OREP.KU.2011.MONTHLY.02(v0.1)" xfId="131"/>
    <cellStyle name="_МОДЕЛЬ_1 (2) 2_OREP.KU.2011.MONTHLY.02(v0.4)" xfId="132"/>
    <cellStyle name="_МОДЕЛЬ_1 (2) 2_OREP.KU.2011.MONTHLY.11(v1.4)" xfId="133"/>
    <cellStyle name="_МОДЕЛЬ_1 (2) 2_OREP.KU.2011.MONTHLY.11(v1.4)_UPDATE.BALANCE.WARM.2012YEAR.TO.1.1" xfId="134"/>
    <cellStyle name="_МОДЕЛЬ_1 (2) 2_OREP.KU.2011.MONTHLY.11(v1.4)_UPDATE.CALC.WARM.2012YEAR.TO.1.1" xfId="135"/>
    <cellStyle name="_МОДЕЛЬ_1 (2) 2_UPDATE.BALANCE.WARM.2012YEAR.TO.1.1" xfId="136"/>
    <cellStyle name="_МОДЕЛЬ_1 (2) 2_UPDATE.CALC.WARM.2012YEAR.TO.1.1" xfId="137"/>
    <cellStyle name="_МОДЕЛЬ_1 (2) 2_UPDATE.MONITORING.OS.EE.2.02.TO.1.3.64" xfId="138"/>
    <cellStyle name="_МОДЕЛЬ_1 (2) 2_UPDATE.OREP.KU.2011.MONTHLY.02.TO.1.2" xfId="139"/>
    <cellStyle name="_МОДЕЛЬ_1 (2)_46EE.2011(v1.0)" xfId="140"/>
    <cellStyle name="_МОДЕЛЬ_1 (2)_46EE.2011(v1.0)_46TE.2011(v1.0)" xfId="141"/>
    <cellStyle name="_МОДЕЛЬ_1 (2)_46EE.2011(v1.0)_INDEX.STATION.2012(v1.0)_" xfId="142"/>
    <cellStyle name="_МОДЕЛЬ_1 (2)_46EE.2011(v1.0)_INDEX.STATION.2012(v2.0)" xfId="143"/>
    <cellStyle name="_МОДЕЛЬ_1 (2)_46TE.2011(v1.0)" xfId="144"/>
    <cellStyle name="_МОДЕЛЬ_1 (2)_ARMRAZR" xfId="145"/>
    <cellStyle name="_МОДЕЛЬ_1 (2)_BALANCE.WARM.2011YEAR.NEW.UPDATE.SCHEME" xfId="146"/>
    <cellStyle name="_МОДЕЛЬ_1 (2)_EE.2REK.P2011.4.78(v0.3)" xfId="147"/>
    <cellStyle name="_МОДЕЛЬ_1 (2)_INVEST.EE.PLAN.4.78(v0.1)" xfId="148"/>
    <cellStyle name="_МОДЕЛЬ_1 (2)_INVEST.EE.PLAN.4.78(v0.3)" xfId="149"/>
    <cellStyle name="_МОДЕЛЬ_1 (2)_INVEST.PLAN.4.78(v0.1)" xfId="150"/>
    <cellStyle name="_МОДЕЛЬ_1 (2)_INVEST.WARM.PLAN.4.78(v0.1)" xfId="151"/>
    <cellStyle name="_МОДЕЛЬ_1 (2)_INVEST_WARM_PLAN" xfId="152"/>
    <cellStyle name="_МОДЕЛЬ_1 (2)_NADB.JNVLS.APTEKA.2011(v1.3.3)" xfId="153"/>
    <cellStyle name="_МОДЕЛЬ_1 (2)_NADB.JNVLS.APTEKA.2011(v1.3.3)_46TE.2011(v1.0)" xfId="154"/>
    <cellStyle name="_МОДЕЛЬ_1 (2)_NADB.JNVLS.APTEKA.2011(v1.3.3)_INDEX.STATION.2012(v1.0)_" xfId="155"/>
    <cellStyle name="_МОДЕЛЬ_1 (2)_NADB.JNVLS.APTEKA.2011(v1.3.3)_INDEX.STATION.2012(v2.0)" xfId="156"/>
    <cellStyle name="_МОДЕЛЬ_1 (2)_NADB.JNVLS.APTEKA.2011(v1.3.4)" xfId="157"/>
    <cellStyle name="_МОДЕЛЬ_1 (2)_NADB.JNVLS.APTEKA.2011(v1.3.4)_46TE.2011(v1.0)" xfId="158"/>
    <cellStyle name="_МОДЕЛЬ_1 (2)_NADB.JNVLS.APTEKA.2011(v1.3.4)_INDEX.STATION.2012(v1.0)_" xfId="159"/>
    <cellStyle name="_МОДЕЛЬ_1 (2)_NADB.JNVLS.APTEKA.2011(v1.3.4)_INDEX.STATION.2012(v2.0)" xfId="160"/>
    <cellStyle name="_МОДЕЛЬ_1 (2)_PREDEL.JKH.UTV.2011(v1.0.1)" xfId="161"/>
    <cellStyle name="_МОДЕЛЬ_1 (2)_PREDEL.JKH.UTV.2011(v1.0.1)_46TE.2011(v1.0)" xfId="162"/>
    <cellStyle name="_МОДЕЛЬ_1 (2)_PREDEL.JKH.UTV.2011(v1.0.1)_INDEX.STATION.2012(v1.0)_" xfId="163"/>
    <cellStyle name="_МОДЕЛЬ_1 (2)_PREDEL.JKH.UTV.2011(v1.0.1)_INDEX.STATION.2012(v2.0)" xfId="164"/>
    <cellStyle name="_МОДЕЛЬ_1 (2)_TEHSHEET" xfId="165"/>
    <cellStyle name="_МОДЕЛЬ_1 (2)_TEST.TEMPLATE" xfId="166"/>
    <cellStyle name="_МОДЕЛЬ_1 (2)_UPDATE.46EE.2011.TO.1.1" xfId="167"/>
    <cellStyle name="_МОДЕЛЬ_1 (2)_UPDATE.46TE.2011.TO.1.1" xfId="168"/>
    <cellStyle name="_МОДЕЛЬ_1 (2)_UPDATE.46TE.2011.TO.1.2" xfId="169"/>
    <cellStyle name="_МОДЕЛЬ_1 (2)_UPDATE.BALANCE.WARM.2011YEAR.TO.1.1" xfId="170"/>
    <cellStyle name="_МОДЕЛЬ_1 (2)_UPDATE.BALANCE.WARM.2011YEAR.TO.1.1_46TE.2011(v1.0)" xfId="171"/>
    <cellStyle name="_МОДЕЛЬ_1 (2)_UPDATE.BALANCE.WARM.2011YEAR.TO.1.1_INDEX.STATION.2012(v1.0)_" xfId="172"/>
    <cellStyle name="_МОДЕЛЬ_1 (2)_UPDATE.BALANCE.WARM.2011YEAR.TO.1.1_INDEX.STATION.2012(v2.0)" xfId="173"/>
    <cellStyle name="_МОДЕЛЬ_1 (2)_UPDATE.BALANCE.WARM.2011YEAR.TO.1.1_OREP.KU.2011.MONTHLY.02(v1.1)" xfId="174"/>
    <cellStyle name="_МОДЕЛЬ_1 (2)_UPDATE.BALANCE.WARM.2011YEAR.TO.1.2" xfId="175"/>
    <cellStyle name="_МОДЕЛЬ_1 (2)_UPDATE.BALANCE.WARM.2011YEAR.TO.1.4.64" xfId="176"/>
    <cellStyle name="_МОДЕЛЬ_1 (2)_UPDATE.BALANCE.WARM.2011YEAR.TO.1.5.64" xfId="177"/>
    <cellStyle name="_МОДЕЛЬ_1 (2)_UPDATE.MONITORING.OS.EE.2.02.TO.1.3.64" xfId="178"/>
    <cellStyle name="_Модель_2.1" xfId="179"/>
    <cellStyle name="_МУП НУГЭС сбыт 2007 откоректированный" xfId="180"/>
    <cellStyle name="_НВВ 2009 постатейно свод по филиалам_09_02_09" xfId="181"/>
    <cellStyle name="_НВВ 2009 постатейно свод по филиалам_для Валентина" xfId="182"/>
    <cellStyle name="_НУГЭС 15 2007" xfId="183"/>
    <cellStyle name="_НУГЭС сбыт 2007" xfId="184"/>
    <cellStyle name="_Омск" xfId="185"/>
    <cellStyle name="_ОТ ИД 2009" xfId="186"/>
    <cellStyle name="_пр 5 тариф RAB" xfId="187"/>
    <cellStyle name="_пр 5 тариф RAB 2" xfId="188"/>
    <cellStyle name="_пр 5 тариф RAB 2_OREP.KU.2011.MONTHLY.02(v0.1)" xfId="189"/>
    <cellStyle name="_пр 5 тариф RAB 2_OREP.KU.2011.MONTHLY.02(v0.4)" xfId="190"/>
    <cellStyle name="_пр 5 тариф RAB 2_OREP.KU.2011.MONTHLY.11(v1.4)" xfId="191"/>
    <cellStyle name="_пр 5 тариф RAB 2_OREP.KU.2011.MONTHLY.11(v1.4)_UPDATE.BALANCE.WARM.2012YEAR.TO.1.1" xfId="192"/>
    <cellStyle name="_пр 5 тариф RAB 2_OREP.KU.2011.MONTHLY.11(v1.4)_UPDATE.CALC.WARM.2012YEAR.TO.1.1" xfId="193"/>
    <cellStyle name="_пр 5 тариф RAB 2_UPDATE.BALANCE.WARM.2012YEAR.TO.1.1" xfId="194"/>
    <cellStyle name="_пр 5 тариф RAB 2_UPDATE.CALC.WARM.2012YEAR.TO.1.1" xfId="195"/>
    <cellStyle name="_пр 5 тариф RAB 2_UPDATE.MONITORING.OS.EE.2.02.TO.1.3.64" xfId="196"/>
    <cellStyle name="_пр 5 тариф RAB 2_UPDATE.OREP.KU.2011.MONTHLY.02.TO.1.2" xfId="197"/>
    <cellStyle name="_пр 5 тариф RAB_46EE.2011(v1.0)" xfId="198"/>
    <cellStyle name="_пр 5 тариф RAB_46EE.2011(v1.0)_46TE.2011(v1.0)" xfId="199"/>
    <cellStyle name="_пр 5 тариф RAB_46EE.2011(v1.0)_INDEX.STATION.2012(v1.0)_" xfId="200"/>
    <cellStyle name="_пр 5 тариф RAB_46EE.2011(v1.0)_INDEX.STATION.2012(v2.0)" xfId="201"/>
    <cellStyle name="_пр 5 тариф RAB_46TE.2011(v1.0)" xfId="202"/>
    <cellStyle name="_пр 5 тариф RAB_ARMRAZR" xfId="203"/>
    <cellStyle name="_пр 5 тариф RAB_BALANCE.WARM.2011YEAR.NEW.UPDATE.SCHEME" xfId="204"/>
    <cellStyle name="_пр 5 тариф RAB_EE.2REK.P2011.4.78(v0.3)" xfId="205"/>
    <cellStyle name="_пр 5 тариф RAB_INVEST.EE.PLAN.4.78(v0.1)" xfId="206"/>
    <cellStyle name="_пр 5 тариф RAB_INVEST.EE.PLAN.4.78(v0.3)" xfId="207"/>
    <cellStyle name="_пр 5 тариф RAB_INVEST.PLAN.4.78(v0.1)" xfId="208"/>
    <cellStyle name="_пр 5 тариф RAB_INVEST.WARM.PLAN.4.78(v0.1)" xfId="209"/>
    <cellStyle name="_пр 5 тариф RAB_INVEST_WARM_PLAN" xfId="210"/>
    <cellStyle name="_пр 5 тариф RAB_NADB.JNVLS.APTEKA.2011(v1.3.3)" xfId="211"/>
    <cellStyle name="_пр 5 тариф RAB_NADB.JNVLS.APTEKA.2011(v1.3.3)_46TE.2011(v1.0)" xfId="212"/>
    <cellStyle name="_пр 5 тариф RAB_NADB.JNVLS.APTEKA.2011(v1.3.3)_INDEX.STATION.2012(v1.0)_" xfId="213"/>
    <cellStyle name="_пр 5 тариф RAB_NADB.JNVLS.APTEKA.2011(v1.3.3)_INDEX.STATION.2012(v2.0)" xfId="214"/>
    <cellStyle name="_пр 5 тариф RAB_NADB.JNVLS.APTEKA.2011(v1.3.4)" xfId="215"/>
    <cellStyle name="_пр 5 тариф RAB_NADB.JNVLS.APTEKA.2011(v1.3.4)_46TE.2011(v1.0)" xfId="216"/>
    <cellStyle name="_пр 5 тариф RAB_NADB.JNVLS.APTEKA.2011(v1.3.4)_INDEX.STATION.2012(v1.0)_" xfId="217"/>
    <cellStyle name="_пр 5 тариф RAB_NADB.JNVLS.APTEKA.2011(v1.3.4)_INDEX.STATION.2012(v2.0)" xfId="218"/>
    <cellStyle name="_пр 5 тариф RAB_PREDEL.JKH.UTV.2011(v1.0.1)" xfId="219"/>
    <cellStyle name="_пр 5 тариф RAB_PREDEL.JKH.UTV.2011(v1.0.1)_46TE.2011(v1.0)" xfId="220"/>
    <cellStyle name="_пр 5 тариф RAB_PREDEL.JKH.UTV.2011(v1.0.1)_INDEX.STATION.2012(v1.0)_" xfId="221"/>
    <cellStyle name="_пр 5 тариф RAB_PREDEL.JKH.UTV.2011(v1.0.1)_INDEX.STATION.2012(v2.0)" xfId="222"/>
    <cellStyle name="_пр 5 тариф RAB_TEHSHEET" xfId="223"/>
    <cellStyle name="_пр 5 тариф RAB_TEST.TEMPLATE" xfId="224"/>
    <cellStyle name="_пр 5 тариф RAB_UPDATE.46EE.2011.TO.1.1" xfId="225"/>
    <cellStyle name="_пр 5 тариф RAB_UPDATE.46TE.2011.TO.1.1" xfId="226"/>
    <cellStyle name="_пр 5 тариф RAB_UPDATE.46TE.2011.TO.1.2" xfId="227"/>
    <cellStyle name="_пр 5 тариф RAB_UPDATE.BALANCE.WARM.2011YEAR.TO.1.1" xfId="228"/>
    <cellStyle name="_пр 5 тариф RAB_UPDATE.BALANCE.WARM.2011YEAR.TO.1.1_46TE.2011(v1.0)" xfId="229"/>
    <cellStyle name="_пр 5 тариф RAB_UPDATE.BALANCE.WARM.2011YEAR.TO.1.1_INDEX.STATION.2012(v1.0)_" xfId="230"/>
    <cellStyle name="_пр 5 тариф RAB_UPDATE.BALANCE.WARM.2011YEAR.TO.1.1_INDEX.STATION.2012(v2.0)" xfId="231"/>
    <cellStyle name="_пр 5 тариф RAB_UPDATE.BALANCE.WARM.2011YEAR.TO.1.1_OREP.KU.2011.MONTHLY.02(v1.1)" xfId="232"/>
    <cellStyle name="_пр 5 тариф RAB_UPDATE.BALANCE.WARM.2011YEAR.TO.1.2" xfId="233"/>
    <cellStyle name="_пр 5 тариф RAB_UPDATE.BALANCE.WARM.2011YEAR.TO.1.4.64" xfId="234"/>
    <cellStyle name="_пр 5 тариф RAB_UPDATE.BALANCE.WARM.2011YEAR.TO.1.5.64" xfId="235"/>
    <cellStyle name="_пр 5 тариф RAB_UPDATE.MONITORING.OS.EE.2.02.TO.1.3.64" xfId="236"/>
    <cellStyle name="_Предожение _ДБП_2009 г ( согласованные БП)  (2)" xfId="237"/>
    <cellStyle name="_Приложение 2 0806 факт" xfId="238"/>
    <cellStyle name="_Приложение МТС-3-КС" xfId="239"/>
    <cellStyle name="_Приложение-МТС--2-1" xfId="240"/>
    <cellStyle name="_Расчет RAB_22072008" xfId="241"/>
    <cellStyle name="_Расчет RAB_22072008 2" xfId="242"/>
    <cellStyle name="_Расчет RAB_22072008 2_OREP.KU.2011.MONTHLY.02(v0.1)" xfId="243"/>
    <cellStyle name="_Расчет RAB_22072008 2_OREP.KU.2011.MONTHLY.02(v0.4)" xfId="244"/>
    <cellStyle name="_Расчет RAB_22072008 2_OREP.KU.2011.MONTHLY.11(v1.4)" xfId="245"/>
    <cellStyle name="_Расчет RAB_22072008 2_OREP.KU.2011.MONTHLY.11(v1.4)_UPDATE.BALANCE.WARM.2012YEAR.TO.1.1" xfId="246"/>
    <cellStyle name="_Расчет RAB_22072008 2_OREP.KU.2011.MONTHLY.11(v1.4)_UPDATE.CALC.WARM.2012YEAR.TO.1.1" xfId="247"/>
    <cellStyle name="_Расчет RAB_22072008 2_UPDATE.BALANCE.WARM.2012YEAR.TO.1.1" xfId="248"/>
    <cellStyle name="_Расчет RAB_22072008 2_UPDATE.CALC.WARM.2012YEAR.TO.1.1" xfId="249"/>
    <cellStyle name="_Расчет RAB_22072008 2_UPDATE.MONITORING.OS.EE.2.02.TO.1.3.64" xfId="250"/>
    <cellStyle name="_Расчет RAB_22072008 2_UPDATE.OREP.KU.2011.MONTHLY.02.TO.1.2" xfId="251"/>
    <cellStyle name="_Расчет RAB_22072008_46EE.2011(v1.0)" xfId="252"/>
    <cellStyle name="_Расчет RAB_22072008_46EE.2011(v1.0)_46TE.2011(v1.0)" xfId="253"/>
    <cellStyle name="_Расчет RAB_22072008_46EE.2011(v1.0)_INDEX.STATION.2012(v1.0)_" xfId="254"/>
    <cellStyle name="_Расчет RAB_22072008_46EE.2011(v1.0)_INDEX.STATION.2012(v2.0)" xfId="255"/>
    <cellStyle name="_Расчет RAB_22072008_46TE.2011(v1.0)" xfId="256"/>
    <cellStyle name="_Расчет RAB_22072008_ARMRAZR" xfId="257"/>
    <cellStyle name="_Расчет RAB_22072008_BALANCE.WARM.2011YEAR.NEW.UPDATE.SCHEME" xfId="258"/>
    <cellStyle name="_Расчет RAB_22072008_EE.2REK.P2011.4.78(v0.3)" xfId="259"/>
    <cellStyle name="_Расчет RAB_22072008_INVEST.EE.PLAN.4.78(v0.1)" xfId="260"/>
    <cellStyle name="_Расчет RAB_22072008_INVEST.EE.PLAN.4.78(v0.3)" xfId="261"/>
    <cellStyle name="_Расчет RAB_22072008_INVEST.PLAN.4.78(v0.1)" xfId="262"/>
    <cellStyle name="_Расчет RAB_22072008_INVEST.WARM.PLAN.4.78(v0.1)" xfId="263"/>
    <cellStyle name="_Расчет RAB_22072008_INVEST_WARM_PLAN" xfId="264"/>
    <cellStyle name="_Расчет RAB_22072008_NADB.JNVLS.APTEKA.2011(v1.3.3)" xfId="265"/>
    <cellStyle name="_Расчет RAB_22072008_NADB.JNVLS.APTEKA.2011(v1.3.3)_46TE.2011(v1.0)" xfId="266"/>
    <cellStyle name="_Расчет RAB_22072008_NADB.JNVLS.APTEKA.2011(v1.3.3)_INDEX.STATION.2012(v1.0)_" xfId="267"/>
    <cellStyle name="_Расчет RAB_22072008_NADB.JNVLS.APTEKA.2011(v1.3.3)_INDEX.STATION.2012(v2.0)" xfId="268"/>
    <cellStyle name="_Расчет RAB_22072008_NADB.JNVLS.APTEKA.2011(v1.3.4)" xfId="269"/>
    <cellStyle name="_Расчет RAB_22072008_NADB.JNVLS.APTEKA.2011(v1.3.4)_46TE.2011(v1.0)" xfId="270"/>
    <cellStyle name="_Расчет RAB_22072008_NADB.JNVLS.APTEKA.2011(v1.3.4)_INDEX.STATION.2012(v1.0)_" xfId="271"/>
    <cellStyle name="_Расчет RAB_22072008_NADB.JNVLS.APTEKA.2011(v1.3.4)_INDEX.STATION.2012(v2.0)" xfId="272"/>
    <cellStyle name="_Расчет RAB_22072008_PREDEL.JKH.UTV.2011(v1.0.1)" xfId="273"/>
    <cellStyle name="_Расчет RAB_22072008_PREDEL.JKH.UTV.2011(v1.0.1)_46TE.2011(v1.0)" xfId="274"/>
    <cellStyle name="_Расчет RAB_22072008_PREDEL.JKH.UTV.2011(v1.0.1)_INDEX.STATION.2012(v1.0)_" xfId="275"/>
    <cellStyle name="_Расчет RAB_22072008_PREDEL.JKH.UTV.2011(v1.0.1)_INDEX.STATION.2012(v2.0)" xfId="276"/>
    <cellStyle name="_Расчет RAB_22072008_TEHSHEET" xfId="277"/>
    <cellStyle name="_Расчет RAB_22072008_TEST.TEMPLATE" xfId="278"/>
    <cellStyle name="_Расчет RAB_22072008_UPDATE.46EE.2011.TO.1.1" xfId="279"/>
    <cellStyle name="_Расчет RAB_22072008_UPDATE.46TE.2011.TO.1.1" xfId="280"/>
    <cellStyle name="_Расчет RAB_22072008_UPDATE.46TE.2011.TO.1.2" xfId="281"/>
    <cellStyle name="_Расчет RAB_22072008_UPDATE.BALANCE.WARM.2011YEAR.TO.1.1" xfId="282"/>
    <cellStyle name="_Расчет RAB_22072008_UPDATE.BALANCE.WARM.2011YEAR.TO.1.1_46TE.2011(v1.0)" xfId="283"/>
    <cellStyle name="_Расчет RAB_22072008_UPDATE.BALANCE.WARM.2011YEAR.TO.1.1_INDEX.STATION.2012(v1.0)_" xfId="284"/>
    <cellStyle name="_Расчет RAB_22072008_UPDATE.BALANCE.WARM.2011YEAR.TO.1.1_INDEX.STATION.2012(v2.0)" xfId="285"/>
    <cellStyle name="_Расчет RAB_22072008_UPDATE.BALANCE.WARM.2011YEAR.TO.1.1_OREP.KU.2011.MONTHLY.02(v1.1)" xfId="286"/>
    <cellStyle name="_Расчет RAB_22072008_UPDATE.BALANCE.WARM.2011YEAR.TO.1.2" xfId="287"/>
    <cellStyle name="_Расчет RAB_22072008_UPDATE.BALANCE.WARM.2011YEAR.TO.1.4.64" xfId="288"/>
    <cellStyle name="_Расчет RAB_22072008_UPDATE.BALANCE.WARM.2011YEAR.TO.1.5.64" xfId="289"/>
    <cellStyle name="_Расчет RAB_22072008_UPDATE.MONITORING.OS.EE.2.02.TO.1.3.64" xfId="290"/>
    <cellStyle name="_Расчет RAB_Лен и МОЭСК_с 2010 года_14.04.2009_со сглаж_version 3.0_без ФСК" xfId="291"/>
    <cellStyle name="_Расчет RAB_Лен и МОЭСК_с 2010 года_14.04.2009_со сглаж_version 3.0_без ФСК 2" xfId="292"/>
    <cellStyle name="_Расчет RAB_Лен и МОЭСК_с 2010 года_14.04.2009_со сглаж_version 3.0_без ФСК 2_OREP.KU.2011.MONTHLY.02(v0.1)" xfId="293"/>
    <cellStyle name="_Расчет RAB_Лен и МОЭСК_с 2010 года_14.04.2009_со сглаж_version 3.0_без ФСК 2_OREP.KU.2011.MONTHLY.02(v0.4)" xfId="294"/>
    <cellStyle name="_Расчет RAB_Лен и МОЭСК_с 2010 года_14.04.2009_со сглаж_version 3.0_без ФСК 2_OREP.KU.2011.MONTHLY.11(v1.4)" xfId="295"/>
    <cellStyle name="_Расчет RAB_Лен и МОЭСК_с 2010 года_14.04.2009_со сглаж_version 3.0_без ФСК 2_OREP.KU.2011.MONTHLY.11(v1.4)_UPDATE.BALANCE.WARM.2012YEAR.TO.1.1" xfId="296"/>
    <cellStyle name="_Расчет RAB_Лен и МОЭСК_с 2010 года_14.04.2009_со сглаж_version 3.0_без ФСК 2_OREP.KU.2011.MONTHLY.11(v1.4)_UPDATE.CALC.WARM.2012YEAR.TO.1.1" xfId="297"/>
    <cellStyle name="_Расчет RAB_Лен и МОЭСК_с 2010 года_14.04.2009_со сглаж_version 3.0_без ФСК 2_UPDATE.BALANCE.WARM.2012YEAR.TO.1.1" xfId="298"/>
    <cellStyle name="_Расчет RAB_Лен и МОЭСК_с 2010 года_14.04.2009_со сглаж_version 3.0_без ФСК 2_UPDATE.CALC.WARM.2012YEAR.TO.1.1" xfId="299"/>
    <cellStyle name="_Расчет RAB_Лен и МОЭСК_с 2010 года_14.04.2009_со сглаж_version 3.0_без ФСК 2_UPDATE.MONITORING.OS.EE.2.02.TO.1.3.64" xfId="300"/>
    <cellStyle name="_Расчет RAB_Лен и МОЭСК_с 2010 года_14.04.2009_со сглаж_version 3.0_без ФСК 2_UPDATE.OREP.KU.2011.MONTHLY.02.TO.1.2" xfId="301"/>
    <cellStyle name="_Расчет RAB_Лен и МОЭСК_с 2010 года_14.04.2009_со сглаж_version 3.0_без ФСК_46EE.2011(v1.0)" xfId="302"/>
    <cellStyle name="_Расчет RAB_Лен и МОЭСК_с 2010 года_14.04.2009_со сглаж_version 3.0_без ФСК_46EE.2011(v1.0)_46TE.2011(v1.0)" xfId="303"/>
    <cellStyle name="_Расчет RAB_Лен и МОЭСК_с 2010 года_14.04.2009_со сглаж_version 3.0_без ФСК_46EE.2011(v1.0)_INDEX.STATION.2012(v1.0)_" xfId="304"/>
    <cellStyle name="_Расчет RAB_Лен и МОЭСК_с 2010 года_14.04.2009_со сглаж_version 3.0_без ФСК_46EE.2011(v1.0)_INDEX.STATION.2012(v2.0)" xfId="305"/>
    <cellStyle name="_Расчет RAB_Лен и МОЭСК_с 2010 года_14.04.2009_со сглаж_version 3.0_без ФСК_46TE.2011(v1.0)" xfId="306"/>
    <cellStyle name="_Расчет RAB_Лен и МОЭСК_с 2010 года_14.04.2009_со сглаж_version 3.0_без ФСК_ARMRAZR" xfId="307"/>
    <cellStyle name="_Расчет RAB_Лен и МОЭСК_с 2010 года_14.04.2009_со сглаж_version 3.0_без ФСК_BALANCE.WARM.2011YEAR.NEW.UPDATE.SCHEME" xfId="308"/>
    <cellStyle name="_Расчет RAB_Лен и МОЭСК_с 2010 года_14.04.2009_со сглаж_version 3.0_без ФСК_EE.2REK.P2011.4.78(v0.3)" xfId="309"/>
    <cellStyle name="_Расчет RAB_Лен и МОЭСК_с 2010 года_14.04.2009_со сглаж_version 3.0_без ФСК_INVEST.EE.PLAN.4.78(v0.1)" xfId="310"/>
    <cellStyle name="_Расчет RAB_Лен и МОЭСК_с 2010 года_14.04.2009_со сглаж_version 3.0_без ФСК_INVEST.EE.PLAN.4.78(v0.3)" xfId="311"/>
    <cellStyle name="_Расчет RAB_Лен и МОЭСК_с 2010 года_14.04.2009_со сглаж_version 3.0_без ФСК_INVEST.PLAN.4.78(v0.1)" xfId="312"/>
    <cellStyle name="_Расчет RAB_Лен и МОЭСК_с 2010 года_14.04.2009_со сглаж_version 3.0_без ФСК_INVEST.WARM.PLAN.4.78(v0.1)" xfId="313"/>
    <cellStyle name="_Расчет RAB_Лен и МОЭСК_с 2010 года_14.04.2009_со сглаж_version 3.0_без ФСК_INVEST_WARM_PLAN" xfId="314"/>
    <cellStyle name="_Расчет RAB_Лен и МОЭСК_с 2010 года_14.04.2009_со сглаж_version 3.0_без ФСК_NADB.JNVLS.APTEKA.2011(v1.3.3)" xfId="315"/>
    <cellStyle name="_Расчет RAB_Лен и МОЭСК_с 2010 года_14.04.2009_со сглаж_version 3.0_без ФСК_NADB.JNVLS.APTEKA.2011(v1.3.3)_46TE.2011(v1.0)" xfId="316"/>
    <cellStyle name="_Расчет RAB_Лен и МОЭСК_с 2010 года_14.04.2009_со сглаж_version 3.0_без ФСК_NADB.JNVLS.APTEKA.2011(v1.3.3)_INDEX.STATION.2012(v1.0)_" xfId="317"/>
    <cellStyle name="_Расчет RAB_Лен и МОЭСК_с 2010 года_14.04.2009_со сглаж_version 3.0_без ФСК_NADB.JNVLS.APTEKA.2011(v1.3.3)_INDEX.STATION.2012(v2.0)" xfId="318"/>
    <cellStyle name="_Расчет RAB_Лен и МОЭСК_с 2010 года_14.04.2009_со сглаж_version 3.0_без ФСК_NADB.JNVLS.APTEKA.2011(v1.3.4)" xfId="319"/>
    <cellStyle name="_Расчет RAB_Лен и МОЭСК_с 2010 года_14.04.2009_со сглаж_version 3.0_без ФСК_NADB.JNVLS.APTEKA.2011(v1.3.4)_46TE.2011(v1.0)" xfId="320"/>
    <cellStyle name="_Расчет RAB_Лен и МОЭСК_с 2010 года_14.04.2009_со сглаж_version 3.0_без ФСК_NADB.JNVLS.APTEKA.2011(v1.3.4)_INDEX.STATION.2012(v1.0)_" xfId="321"/>
    <cellStyle name="_Расчет RAB_Лен и МОЭСК_с 2010 года_14.04.2009_со сглаж_version 3.0_без ФСК_NADB.JNVLS.APTEKA.2011(v1.3.4)_INDEX.STATION.2012(v2.0)" xfId="322"/>
    <cellStyle name="_Расчет RAB_Лен и МОЭСК_с 2010 года_14.04.2009_со сглаж_version 3.0_без ФСК_PREDEL.JKH.UTV.2011(v1.0.1)" xfId="323"/>
    <cellStyle name="_Расчет RAB_Лен и МОЭСК_с 2010 года_14.04.2009_со сглаж_version 3.0_без ФСК_PREDEL.JKH.UTV.2011(v1.0.1)_46TE.2011(v1.0)" xfId="324"/>
    <cellStyle name="_Расчет RAB_Лен и МОЭСК_с 2010 года_14.04.2009_со сглаж_version 3.0_без ФСК_PREDEL.JKH.UTV.2011(v1.0.1)_INDEX.STATION.2012(v1.0)_" xfId="325"/>
    <cellStyle name="_Расчет RAB_Лен и МОЭСК_с 2010 года_14.04.2009_со сглаж_version 3.0_без ФСК_PREDEL.JKH.UTV.2011(v1.0.1)_INDEX.STATION.2012(v2.0)" xfId="326"/>
    <cellStyle name="_Расчет RAB_Лен и МОЭСК_с 2010 года_14.04.2009_со сглаж_version 3.0_без ФСК_TEHSHEET" xfId="327"/>
    <cellStyle name="_Расчет RAB_Лен и МОЭСК_с 2010 года_14.04.2009_со сглаж_version 3.0_без ФСК_TEST.TEMPLATE" xfId="328"/>
    <cellStyle name="_Расчет RAB_Лен и МОЭСК_с 2010 года_14.04.2009_со сглаж_version 3.0_без ФСК_UPDATE.46EE.2011.TO.1.1" xfId="329"/>
    <cellStyle name="_Расчет RAB_Лен и МОЭСК_с 2010 года_14.04.2009_со сглаж_version 3.0_без ФСК_UPDATE.46TE.2011.TO.1.1" xfId="330"/>
    <cellStyle name="_Расчет RAB_Лен и МОЭСК_с 2010 года_14.04.2009_со сглаж_version 3.0_без ФСК_UPDATE.46TE.2011.TO.1.2" xfId="331"/>
    <cellStyle name="_Расчет RAB_Лен и МОЭСК_с 2010 года_14.04.2009_со сглаж_version 3.0_без ФСК_UPDATE.BALANCE.WARM.2011YEAR.TO.1.1" xfId="332"/>
    <cellStyle name="_Расчет RAB_Лен и МОЭСК_с 2010 года_14.04.2009_со сглаж_version 3.0_без ФСК_UPDATE.BALANCE.WARM.2011YEAR.TO.1.1_46TE.2011(v1.0)" xfId="333"/>
    <cellStyle name="_Расчет RAB_Лен и МОЭСК_с 2010 года_14.04.2009_со сглаж_version 3.0_без ФСК_UPDATE.BALANCE.WARM.2011YEAR.TO.1.1_INDEX.STATION.2012(v1.0)_" xfId="334"/>
    <cellStyle name="_Расчет RAB_Лен и МОЭСК_с 2010 года_14.04.2009_со сглаж_version 3.0_без ФСК_UPDATE.BALANCE.WARM.2011YEAR.TO.1.1_INDEX.STATION.2012(v2.0)" xfId="335"/>
    <cellStyle name="_Расчет RAB_Лен и МОЭСК_с 2010 года_14.04.2009_со сглаж_version 3.0_без ФСК_UPDATE.BALANCE.WARM.2011YEAR.TO.1.1_OREP.KU.2011.MONTHLY.02(v1.1)" xfId="336"/>
    <cellStyle name="_Расчет RAB_Лен и МОЭСК_с 2010 года_14.04.2009_со сглаж_version 3.0_без ФСК_UPDATE.BALANCE.WARM.2011YEAR.TO.1.2" xfId="337"/>
    <cellStyle name="_Расчет RAB_Лен и МОЭСК_с 2010 года_14.04.2009_со сглаж_version 3.0_без ФСК_UPDATE.BALANCE.WARM.2011YEAR.TO.1.4.64" xfId="338"/>
    <cellStyle name="_Расчет RAB_Лен и МОЭСК_с 2010 года_14.04.2009_со сглаж_version 3.0_без ФСК_UPDATE.BALANCE.WARM.2011YEAR.TO.1.5.64" xfId="339"/>
    <cellStyle name="_Расчет RAB_Лен и МОЭСК_с 2010 года_14.04.2009_со сглаж_version 3.0_без ФСК_UPDATE.MONITORING.OS.EE.2.02.TO.1.3.64" xfId="340"/>
    <cellStyle name="_Свод по ИПР (2)" xfId="341"/>
    <cellStyle name="_Справочник затрат_ЛХ_20.10.05" xfId="342"/>
    <cellStyle name="_таблицы для расчетов28-04-08_2006-2009_прибыль корр_по ИА" xfId="343"/>
    <cellStyle name="_таблицы для расчетов28-04-08_2006-2009с ИА" xfId="344"/>
    <cellStyle name="_Форма 6  РТК.xls(отчет по Адр пр. ЛО)" xfId="345"/>
    <cellStyle name="_Формат разбивки по МРСК_РСК" xfId="346"/>
    <cellStyle name="_Формат_для Согласования" xfId="347"/>
    <cellStyle name="_ХХХ Прил 2 Формы бюджетных документов 2007" xfId="348"/>
    <cellStyle name="_экон.форм-т ВО 1 с разбивкой" xfId="349"/>
    <cellStyle name="’К‰Э [0.00]" xfId="350"/>
    <cellStyle name="”€ќђќ‘ћ‚›‰" xfId="351"/>
    <cellStyle name="”€љ‘€ђћ‚ђќќ›‰" xfId="352"/>
    <cellStyle name="”ќђќ‘ћ‚›‰" xfId="353"/>
    <cellStyle name="”ќђќ‘ћ‚›‰ 2" xfId="354"/>
    <cellStyle name="”ќђќ‘ћ‚›‰ 3" xfId="355"/>
    <cellStyle name="”ќђќ‘ћ‚›‰ 4" xfId="356"/>
    <cellStyle name="”ќђќ‘ћ‚›‰ 5" xfId="357"/>
    <cellStyle name="”ќђќ‘ћ‚›‰ 6" xfId="358"/>
    <cellStyle name="”ќђќ‘ћ‚›‰ 7" xfId="359"/>
    <cellStyle name="”љ‘ђћ‚ђќќ›‰" xfId="360"/>
    <cellStyle name="”љ‘ђћ‚ђќќ›‰ 2" xfId="361"/>
    <cellStyle name="”љ‘ђћ‚ђќќ›‰ 3" xfId="362"/>
    <cellStyle name="”љ‘ђћ‚ђќќ›‰ 4" xfId="363"/>
    <cellStyle name="”љ‘ђћ‚ђќќ›‰ 5" xfId="364"/>
    <cellStyle name="”љ‘ђћ‚ђќќ›‰ 6" xfId="365"/>
    <cellStyle name="”љ‘ђћ‚ђќќ›‰ 7" xfId="366"/>
    <cellStyle name="„…ќ…†ќ›‰" xfId="367"/>
    <cellStyle name="„…ќ…†ќ›‰ 2" xfId="368"/>
    <cellStyle name="„…ќ…†ќ›‰ 3" xfId="369"/>
    <cellStyle name="„…ќ…†ќ›‰ 4" xfId="370"/>
    <cellStyle name="„…ќ…†ќ›‰ 5" xfId="371"/>
    <cellStyle name="„…ќ…†ќ›‰ 6" xfId="372"/>
    <cellStyle name="„…ќ…†ќ›‰ 7" xfId="373"/>
    <cellStyle name="€’ћѓћ‚›‰" xfId="374"/>
    <cellStyle name="‡ђѓћ‹ћ‚ћљ1" xfId="375"/>
    <cellStyle name="‡ђѓћ‹ћ‚ћљ1 2" xfId="376"/>
    <cellStyle name="‡ђѓћ‹ћ‚ћљ1 3" xfId="377"/>
    <cellStyle name="‡ђѓћ‹ћ‚ћљ1 4" xfId="378"/>
    <cellStyle name="‡ђѓћ‹ћ‚ћљ1 5" xfId="379"/>
    <cellStyle name="‡ђѓћ‹ћ‚ћљ1 6" xfId="380"/>
    <cellStyle name="‡ђѓћ‹ћ‚ћљ1 7" xfId="381"/>
    <cellStyle name="‡ђѓћ‹ћ‚ћљ2" xfId="382"/>
    <cellStyle name="‡ђѓћ‹ћ‚ћљ2 2" xfId="383"/>
    <cellStyle name="‡ђѓћ‹ћ‚ћљ2 3" xfId="384"/>
    <cellStyle name="‡ђѓћ‹ћ‚ћљ2 4" xfId="385"/>
    <cellStyle name="‡ђѓћ‹ћ‚ћљ2 5" xfId="386"/>
    <cellStyle name="‡ђѓћ‹ћ‚ћљ2 6" xfId="387"/>
    <cellStyle name="‡ђѓћ‹ћ‚ћљ2 7" xfId="388"/>
    <cellStyle name="’ћѓћ‚›‰" xfId="389"/>
    <cellStyle name="’ћѓћ‚›‰ 2" xfId="390"/>
    <cellStyle name="’ћѓћ‚›‰ 3" xfId="391"/>
    <cellStyle name="’ћѓћ‚›‰ 4" xfId="392"/>
    <cellStyle name="’ћѓћ‚›‰ 5" xfId="393"/>
    <cellStyle name="’ћѓћ‚›‰ 6" xfId="394"/>
    <cellStyle name="’ћѓћ‚›‰ 7" xfId="395"/>
    <cellStyle name="1Normal" xfId="396"/>
    <cellStyle name="20% - Accent1" xfId="397"/>
    <cellStyle name="20% - Accent1 2" xfId="398"/>
    <cellStyle name="20% - Accent1 3" xfId="399"/>
    <cellStyle name="20% - Accent1_46EE.2011(v1.0)" xfId="400"/>
    <cellStyle name="20% - Accent2" xfId="401"/>
    <cellStyle name="20% - Accent2 2" xfId="402"/>
    <cellStyle name="20% - Accent2 3" xfId="403"/>
    <cellStyle name="20% - Accent2_46EE.2011(v1.0)" xfId="404"/>
    <cellStyle name="20% - Accent3" xfId="405"/>
    <cellStyle name="20% - Accent3 2" xfId="406"/>
    <cellStyle name="20% - Accent3 3" xfId="407"/>
    <cellStyle name="20% - Accent3_46EE.2011(v1.0)" xfId="408"/>
    <cellStyle name="20% - Accent4" xfId="409"/>
    <cellStyle name="20% - Accent4 2" xfId="410"/>
    <cellStyle name="20% - Accent4 3" xfId="411"/>
    <cellStyle name="20% - Accent4_46EE.2011(v1.0)" xfId="412"/>
    <cellStyle name="20% - Accent5" xfId="413"/>
    <cellStyle name="20% - Accent5 2" xfId="414"/>
    <cellStyle name="20% - Accent5 3" xfId="415"/>
    <cellStyle name="20% - Accent5_46EE.2011(v1.0)" xfId="416"/>
    <cellStyle name="20% - Accent6" xfId="417"/>
    <cellStyle name="20% - Accent6 2" xfId="418"/>
    <cellStyle name="20% - Accent6 3" xfId="419"/>
    <cellStyle name="20% - Accent6_46EE.2011(v1.0)" xfId="420"/>
    <cellStyle name="20% - Акцент1 10" xfId="421"/>
    <cellStyle name="20% - Акцент1 2" xfId="422"/>
    <cellStyle name="20% - Акцент1 2 2" xfId="423"/>
    <cellStyle name="20% - Акцент1 2 3" xfId="424"/>
    <cellStyle name="20% - Акцент1 2_46EE.2011(v1.0)" xfId="425"/>
    <cellStyle name="20% - Акцент1 3" xfId="426"/>
    <cellStyle name="20% - Акцент1 3 2" xfId="427"/>
    <cellStyle name="20% - Акцент1 3 3" xfId="428"/>
    <cellStyle name="20% - Акцент1 3_46EE.2011(v1.0)" xfId="429"/>
    <cellStyle name="20% - Акцент1 4" xfId="430"/>
    <cellStyle name="20% - Акцент1 4 2" xfId="431"/>
    <cellStyle name="20% - Акцент1 4 3" xfId="432"/>
    <cellStyle name="20% - Акцент1 4_46EE.2011(v1.0)" xfId="433"/>
    <cellStyle name="20% - Акцент1 5" xfId="434"/>
    <cellStyle name="20% - Акцент1 5 2" xfId="435"/>
    <cellStyle name="20% - Акцент1 5 3" xfId="436"/>
    <cellStyle name="20% - Акцент1 5_46EE.2011(v1.0)" xfId="437"/>
    <cellStyle name="20% - Акцент1 6" xfId="438"/>
    <cellStyle name="20% - Акцент1 6 2" xfId="439"/>
    <cellStyle name="20% - Акцент1 6 3" xfId="440"/>
    <cellStyle name="20% - Акцент1 6_46EE.2011(v1.0)" xfId="441"/>
    <cellStyle name="20% - Акцент1 7" xfId="442"/>
    <cellStyle name="20% - Акцент1 7 2" xfId="443"/>
    <cellStyle name="20% - Акцент1 7 3" xfId="444"/>
    <cellStyle name="20% - Акцент1 7_46EE.2011(v1.0)" xfId="445"/>
    <cellStyle name="20% - Акцент1 8" xfId="446"/>
    <cellStyle name="20% - Акцент1 8 2" xfId="447"/>
    <cellStyle name="20% - Акцент1 8 3" xfId="448"/>
    <cellStyle name="20% - Акцент1 8_46EE.2011(v1.0)" xfId="449"/>
    <cellStyle name="20% - Акцент1 9" xfId="450"/>
    <cellStyle name="20% - Акцент1 9 2" xfId="451"/>
    <cellStyle name="20% - Акцент1 9 3" xfId="452"/>
    <cellStyle name="20% - Акцент1 9_46EE.2011(v1.0)" xfId="453"/>
    <cellStyle name="20% - Акцент2 10" xfId="454"/>
    <cellStyle name="20% - Акцент2 2" xfId="455"/>
    <cellStyle name="20% - Акцент2 2 2" xfId="456"/>
    <cellStyle name="20% - Акцент2 2 3" xfId="457"/>
    <cellStyle name="20% - Акцент2 2_46EE.2011(v1.0)" xfId="458"/>
    <cellStyle name="20% - Акцент2 3" xfId="459"/>
    <cellStyle name="20% - Акцент2 3 2" xfId="460"/>
    <cellStyle name="20% - Акцент2 3 3" xfId="461"/>
    <cellStyle name="20% - Акцент2 3_46EE.2011(v1.0)" xfId="462"/>
    <cellStyle name="20% - Акцент2 4" xfId="463"/>
    <cellStyle name="20% - Акцент2 4 2" xfId="464"/>
    <cellStyle name="20% - Акцент2 4 3" xfId="465"/>
    <cellStyle name="20% - Акцент2 4_46EE.2011(v1.0)" xfId="466"/>
    <cellStyle name="20% - Акцент2 5" xfId="467"/>
    <cellStyle name="20% - Акцент2 5 2" xfId="468"/>
    <cellStyle name="20% - Акцент2 5 3" xfId="469"/>
    <cellStyle name="20% - Акцент2 5_46EE.2011(v1.0)" xfId="470"/>
    <cellStyle name="20% - Акцент2 6" xfId="471"/>
    <cellStyle name="20% - Акцент2 6 2" xfId="472"/>
    <cellStyle name="20% - Акцент2 6 3" xfId="473"/>
    <cellStyle name="20% - Акцент2 6_46EE.2011(v1.0)" xfId="474"/>
    <cellStyle name="20% - Акцент2 7" xfId="475"/>
    <cellStyle name="20% - Акцент2 7 2" xfId="476"/>
    <cellStyle name="20% - Акцент2 7 3" xfId="477"/>
    <cellStyle name="20% - Акцент2 7_46EE.2011(v1.0)" xfId="478"/>
    <cellStyle name="20% - Акцент2 8" xfId="479"/>
    <cellStyle name="20% - Акцент2 8 2" xfId="480"/>
    <cellStyle name="20% - Акцент2 8 3" xfId="481"/>
    <cellStyle name="20% - Акцент2 8_46EE.2011(v1.0)" xfId="482"/>
    <cellStyle name="20% - Акцент2 9" xfId="483"/>
    <cellStyle name="20% - Акцент2 9 2" xfId="484"/>
    <cellStyle name="20% - Акцент2 9 3" xfId="485"/>
    <cellStyle name="20% - Акцент2 9_46EE.2011(v1.0)" xfId="486"/>
    <cellStyle name="20% - Акцент3 10" xfId="487"/>
    <cellStyle name="20% - Акцент3 2" xfId="488"/>
    <cellStyle name="20% - Акцент3 2 2" xfId="489"/>
    <cellStyle name="20% - Акцент3 2 3" xfId="490"/>
    <cellStyle name="20% - Акцент3 2_46EE.2011(v1.0)" xfId="491"/>
    <cellStyle name="20% - Акцент3 3" xfId="492"/>
    <cellStyle name="20% - Акцент3 3 2" xfId="493"/>
    <cellStyle name="20% - Акцент3 3 3" xfId="494"/>
    <cellStyle name="20% - Акцент3 3_46EE.2011(v1.0)" xfId="495"/>
    <cellStyle name="20% - Акцент3 4" xfId="496"/>
    <cellStyle name="20% - Акцент3 4 2" xfId="497"/>
    <cellStyle name="20% - Акцент3 4 3" xfId="498"/>
    <cellStyle name="20% - Акцент3 4_46EE.2011(v1.0)" xfId="499"/>
    <cellStyle name="20% - Акцент3 5" xfId="500"/>
    <cellStyle name="20% - Акцент3 5 2" xfId="501"/>
    <cellStyle name="20% - Акцент3 5 3" xfId="502"/>
    <cellStyle name="20% - Акцент3 5_46EE.2011(v1.0)" xfId="503"/>
    <cellStyle name="20% - Акцент3 6" xfId="504"/>
    <cellStyle name="20% - Акцент3 6 2" xfId="505"/>
    <cellStyle name="20% - Акцент3 6 3" xfId="506"/>
    <cellStyle name="20% - Акцент3 6_46EE.2011(v1.0)" xfId="507"/>
    <cellStyle name="20% - Акцент3 7" xfId="508"/>
    <cellStyle name="20% - Акцент3 7 2" xfId="509"/>
    <cellStyle name="20% - Акцент3 7 3" xfId="510"/>
    <cellStyle name="20% - Акцент3 7_46EE.2011(v1.0)" xfId="511"/>
    <cellStyle name="20% - Акцент3 8" xfId="512"/>
    <cellStyle name="20% - Акцент3 8 2" xfId="513"/>
    <cellStyle name="20% - Акцент3 8 3" xfId="514"/>
    <cellStyle name="20% - Акцент3 8_46EE.2011(v1.0)" xfId="515"/>
    <cellStyle name="20% - Акцент3 9" xfId="516"/>
    <cellStyle name="20% - Акцент3 9 2" xfId="517"/>
    <cellStyle name="20% - Акцент3 9 3" xfId="518"/>
    <cellStyle name="20% - Акцент3 9_46EE.2011(v1.0)" xfId="519"/>
    <cellStyle name="20% - Акцент4 10" xfId="520"/>
    <cellStyle name="20% - Акцент4 2" xfId="521"/>
    <cellStyle name="20% - Акцент4 2 2" xfId="522"/>
    <cellStyle name="20% - Акцент4 2 3" xfId="523"/>
    <cellStyle name="20% - Акцент4 2_46EE.2011(v1.0)" xfId="524"/>
    <cellStyle name="20% - Акцент4 3" xfId="525"/>
    <cellStyle name="20% - Акцент4 3 2" xfId="526"/>
    <cellStyle name="20% - Акцент4 3 3" xfId="527"/>
    <cellStyle name="20% - Акцент4 3_46EE.2011(v1.0)" xfId="528"/>
    <cellStyle name="20% - Акцент4 4" xfId="529"/>
    <cellStyle name="20% - Акцент4 4 2" xfId="530"/>
    <cellStyle name="20% - Акцент4 4 3" xfId="531"/>
    <cellStyle name="20% - Акцент4 4_46EE.2011(v1.0)" xfId="532"/>
    <cellStyle name="20% - Акцент4 5" xfId="533"/>
    <cellStyle name="20% - Акцент4 5 2" xfId="534"/>
    <cellStyle name="20% - Акцент4 5 3" xfId="535"/>
    <cellStyle name="20% - Акцент4 5_46EE.2011(v1.0)" xfId="536"/>
    <cellStyle name="20% - Акцент4 6" xfId="537"/>
    <cellStyle name="20% - Акцент4 6 2" xfId="538"/>
    <cellStyle name="20% - Акцент4 6 3" xfId="539"/>
    <cellStyle name="20% - Акцент4 6_46EE.2011(v1.0)" xfId="540"/>
    <cellStyle name="20% - Акцент4 7" xfId="541"/>
    <cellStyle name="20% - Акцент4 7 2" xfId="542"/>
    <cellStyle name="20% - Акцент4 7 3" xfId="543"/>
    <cellStyle name="20% - Акцент4 7_46EE.2011(v1.0)" xfId="544"/>
    <cellStyle name="20% - Акцент4 8" xfId="545"/>
    <cellStyle name="20% - Акцент4 8 2" xfId="546"/>
    <cellStyle name="20% - Акцент4 8 3" xfId="547"/>
    <cellStyle name="20% - Акцент4 8_46EE.2011(v1.0)" xfId="548"/>
    <cellStyle name="20% - Акцент4 9" xfId="549"/>
    <cellStyle name="20% - Акцент4 9 2" xfId="550"/>
    <cellStyle name="20% - Акцент4 9 3" xfId="551"/>
    <cellStyle name="20% - Акцент4 9_46EE.2011(v1.0)" xfId="552"/>
    <cellStyle name="20% - Акцент5 10" xfId="553"/>
    <cellStyle name="20% - Акцент5 2" xfId="554"/>
    <cellStyle name="20% - Акцент5 2 2" xfId="555"/>
    <cellStyle name="20% - Акцент5 2 3" xfId="556"/>
    <cellStyle name="20% - Акцент5 2_46EE.2011(v1.0)" xfId="557"/>
    <cellStyle name="20% - Акцент5 3" xfId="558"/>
    <cellStyle name="20% - Акцент5 3 2" xfId="559"/>
    <cellStyle name="20% - Акцент5 3 3" xfId="560"/>
    <cellStyle name="20% - Акцент5 3_46EE.2011(v1.0)" xfId="561"/>
    <cellStyle name="20% - Акцент5 4" xfId="562"/>
    <cellStyle name="20% - Акцент5 4 2" xfId="563"/>
    <cellStyle name="20% - Акцент5 4 3" xfId="564"/>
    <cellStyle name="20% - Акцент5 4_46EE.2011(v1.0)" xfId="565"/>
    <cellStyle name="20% - Акцент5 5" xfId="566"/>
    <cellStyle name="20% - Акцент5 5 2" xfId="567"/>
    <cellStyle name="20% - Акцент5 5 3" xfId="568"/>
    <cellStyle name="20% - Акцент5 5_46EE.2011(v1.0)" xfId="569"/>
    <cellStyle name="20% - Акцент5 6" xfId="570"/>
    <cellStyle name="20% - Акцент5 6 2" xfId="571"/>
    <cellStyle name="20% - Акцент5 6 3" xfId="572"/>
    <cellStyle name="20% - Акцент5 6_46EE.2011(v1.0)" xfId="573"/>
    <cellStyle name="20% - Акцент5 7" xfId="574"/>
    <cellStyle name="20% - Акцент5 7 2" xfId="575"/>
    <cellStyle name="20% - Акцент5 7 3" xfId="576"/>
    <cellStyle name="20% - Акцент5 7_46EE.2011(v1.0)" xfId="577"/>
    <cellStyle name="20% - Акцент5 8" xfId="578"/>
    <cellStyle name="20% - Акцент5 8 2" xfId="579"/>
    <cellStyle name="20% - Акцент5 8 3" xfId="580"/>
    <cellStyle name="20% - Акцент5 8_46EE.2011(v1.0)" xfId="581"/>
    <cellStyle name="20% - Акцент5 9" xfId="582"/>
    <cellStyle name="20% - Акцент5 9 2" xfId="583"/>
    <cellStyle name="20% - Акцент5 9 3" xfId="584"/>
    <cellStyle name="20% - Акцент5 9_46EE.2011(v1.0)" xfId="585"/>
    <cellStyle name="20% - Акцент6 10" xfId="586"/>
    <cellStyle name="20% - Акцент6 2" xfId="587"/>
    <cellStyle name="20% - Акцент6 2 2" xfId="588"/>
    <cellStyle name="20% - Акцент6 2 3" xfId="589"/>
    <cellStyle name="20% - Акцент6 2_46EE.2011(v1.0)" xfId="590"/>
    <cellStyle name="20% - Акцент6 3" xfId="591"/>
    <cellStyle name="20% - Акцент6 3 2" xfId="592"/>
    <cellStyle name="20% - Акцент6 3 3" xfId="593"/>
    <cellStyle name="20% - Акцент6 3_46EE.2011(v1.0)" xfId="594"/>
    <cellStyle name="20% - Акцент6 4" xfId="595"/>
    <cellStyle name="20% - Акцент6 4 2" xfId="596"/>
    <cellStyle name="20% - Акцент6 4 3" xfId="597"/>
    <cellStyle name="20% - Акцент6 4_46EE.2011(v1.0)" xfId="598"/>
    <cellStyle name="20% - Акцент6 5" xfId="599"/>
    <cellStyle name="20% - Акцент6 5 2" xfId="600"/>
    <cellStyle name="20% - Акцент6 5 3" xfId="601"/>
    <cellStyle name="20% - Акцент6 5_46EE.2011(v1.0)" xfId="602"/>
    <cellStyle name="20% - Акцент6 6" xfId="603"/>
    <cellStyle name="20% - Акцент6 6 2" xfId="604"/>
    <cellStyle name="20% - Акцент6 6 3" xfId="605"/>
    <cellStyle name="20% - Акцент6 6_46EE.2011(v1.0)" xfId="606"/>
    <cellStyle name="20% - Акцент6 7" xfId="607"/>
    <cellStyle name="20% - Акцент6 7 2" xfId="608"/>
    <cellStyle name="20% - Акцент6 7 3" xfId="609"/>
    <cellStyle name="20% - Акцент6 7_46EE.2011(v1.0)" xfId="610"/>
    <cellStyle name="20% - Акцент6 8" xfId="611"/>
    <cellStyle name="20% - Акцент6 8 2" xfId="612"/>
    <cellStyle name="20% - Акцент6 8 3" xfId="613"/>
    <cellStyle name="20% - Акцент6 8_46EE.2011(v1.0)" xfId="614"/>
    <cellStyle name="20% - Акцент6 9" xfId="615"/>
    <cellStyle name="20% - Акцент6 9 2" xfId="616"/>
    <cellStyle name="20% - Акцент6 9 3" xfId="617"/>
    <cellStyle name="20% - Акцент6 9_46EE.2011(v1.0)" xfId="618"/>
    <cellStyle name="40% - Accent1" xfId="619"/>
    <cellStyle name="40% - Accent1 2" xfId="620"/>
    <cellStyle name="40% - Accent1 3" xfId="621"/>
    <cellStyle name="40% - Accent1_46EE.2011(v1.0)" xfId="622"/>
    <cellStyle name="40% - Accent2" xfId="623"/>
    <cellStyle name="40% - Accent2 2" xfId="624"/>
    <cellStyle name="40% - Accent2 3" xfId="625"/>
    <cellStyle name="40% - Accent2_46EE.2011(v1.0)" xfId="626"/>
    <cellStyle name="40% - Accent3" xfId="627"/>
    <cellStyle name="40% - Accent3 2" xfId="628"/>
    <cellStyle name="40% - Accent3 3" xfId="629"/>
    <cellStyle name="40% - Accent3_46EE.2011(v1.0)" xfId="630"/>
    <cellStyle name="40% - Accent4" xfId="631"/>
    <cellStyle name="40% - Accent4 2" xfId="632"/>
    <cellStyle name="40% - Accent4 3" xfId="633"/>
    <cellStyle name="40% - Accent4_46EE.2011(v1.0)" xfId="634"/>
    <cellStyle name="40% - Accent5" xfId="635"/>
    <cellStyle name="40% - Accent5 2" xfId="636"/>
    <cellStyle name="40% - Accent5 3" xfId="637"/>
    <cellStyle name="40% - Accent5_46EE.2011(v1.0)" xfId="638"/>
    <cellStyle name="40% - Accent6" xfId="639"/>
    <cellStyle name="40% - Accent6 2" xfId="640"/>
    <cellStyle name="40% - Accent6 3" xfId="641"/>
    <cellStyle name="40% - Accent6_46EE.2011(v1.0)" xfId="642"/>
    <cellStyle name="40% - Акцент1 10" xfId="643"/>
    <cellStyle name="40% - Акцент1 2" xfId="644"/>
    <cellStyle name="40% - Акцент1 2 2" xfId="645"/>
    <cellStyle name="40% - Акцент1 2 3" xfId="646"/>
    <cellStyle name="40% - Акцент1 2_46EE.2011(v1.0)" xfId="647"/>
    <cellStyle name="40% - Акцент1 3" xfId="648"/>
    <cellStyle name="40% - Акцент1 3 2" xfId="649"/>
    <cellStyle name="40% - Акцент1 3 3" xfId="650"/>
    <cellStyle name="40% - Акцент1 3_46EE.2011(v1.0)" xfId="651"/>
    <cellStyle name="40% - Акцент1 4" xfId="652"/>
    <cellStyle name="40% - Акцент1 4 2" xfId="653"/>
    <cellStyle name="40% - Акцент1 4 3" xfId="654"/>
    <cellStyle name="40% - Акцент1 4_46EE.2011(v1.0)" xfId="655"/>
    <cellStyle name="40% - Акцент1 5" xfId="656"/>
    <cellStyle name="40% - Акцент1 5 2" xfId="657"/>
    <cellStyle name="40% - Акцент1 5 3" xfId="658"/>
    <cellStyle name="40% - Акцент1 5_46EE.2011(v1.0)" xfId="659"/>
    <cellStyle name="40% - Акцент1 6" xfId="660"/>
    <cellStyle name="40% - Акцент1 6 2" xfId="661"/>
    <cellStyle name="40% - Акцент1 6 3" xfId="662"/>
    <cellStyle name="40% - Акцент1 6_46EE.2011(v1.0)" xfId="663"/>
    <cellStyle name="40% - Акцент1 7" xfId="664"/>
    <cellStyle name="40% - Акцент1 7 2" xfId="665"/>
    <cellStyle name="40% - Акцент1 7 3" xfId="666"/>
    <cellStyle name="40% - Акцент1 7_46EE.2011(v1.0)" xfId="667"/>
    <cellStyle name="40% - Акцент1 8" xfId="668"/>
    <cellStyle name="40% - Акцент1 8 2" xfId="669"/>
    <cellStyle name="40% - Акцент1 8 3" xfId="670"/>
    <cellStyle name="40% - Акцент1 8_46EE.2011(v1.0)" xfId="671"/>
    <cellStyle name="40% - Акцент1 9" xfId="672"/>
    <cellStyle name="40% - Акцент1 9 2" xfId="673"/>
    <cellStyle name="40% - Акцент1 9 3" xfId="674"/>
    <cellStyle name="40% - Акцент1 9_46EE.2011(v1.0)" xfId="675"/>
    <cellStyle name="40% - Акцент2 10" xfId="676"/>
    <cellStyle name="40% - Акцент2 2" xfId="677"/>
    <cellStyle name="40% - Акцент2 2 2" xfId="678"/>
    <cellStyle name="40% - Акцент2 2 3" xfId="679"/>
    <cellStyle name="40% - Акцент2 2_46EE.2011(v1.0)" xfId="680"/>
    <cellStyle name="40% - Акцент2 3" xfId="681"/>
    <cellStyle name="40% - Акцент2 3 2" xfId="682"/>
    <cellStyle name="40% - Акцент2 3 3" xfId="683"/>
    <cellStyle name="40% - Акцент2 3_46EE.2011(v1.0)" xfId="684"/>
    <cellStyle name="40% - Акцент2 4" xfId="685"/>
    <cellStyle name="40% - Акцент2 4 2" xfId="686"/>
    <cellStyle name="40% - Акцент2 4 3" xfId="687"/>
    <cellStyle name="40% - Акцент2 4_46EE.2011(v1.0)" xfId="688"/>
    <cellStyle name="40% - Акцент2 5" xfId="689"/>
    <cellStyle name="40% - Акцент2 5 2" xfId="690"/>
    <cellStyle name="40% - Акцент2 5 3" xfId="691"/>
    <cellStyle name="40% - Акцент2 5_46EE.2011(v1.0)" xfId="692"/>
    <cellStyle name="40% - Акцент2 6" xfId="693"/>
    <cellStyle name="40% - Акцент2 6 2" xfId="694"/>
    <cellStyle name="40% - Акцент2 6 3" xfId="695"/>
    <cellStyle name="40% - Акцент2 6_46EE.2011(v1.0)" xfId="696"/>
    <cellStyle name="40% - Акцент2 7" xfId="697"/>
    <cellStyle name="40% - Акцент2 7 2" xfId="698"/>
    <cellStyle name="40% - Акцент2 7 3" xfId="699"/>
    <cellStyle name="40% - Акцент2 7_46EE.2011(v1.0)" xfId="700"/>
    <cellStyle name="40% - Акцент2 8" xfId="701"/>
    <cellStyle name="40% - Акцент2 8 2" xfId="702"/>
    <cellStyle name="40% - Акцент2 8 3" xfId="703"/>
    <cellStyle name="40% - Акцент2 8_46EE.2011(v1.0)" xfId="704"/>
    <cellStyle name="40% - Акцент2 9" xfId="705"/>
    <cellStyle name="40% - Акцент2 9 2" xfId="706"/>
    <cellStyle name="40% - Акцент2 9 3" xfId="707"/>
    <cellStyle name="40% - Акцент2 9_46EE.2011(v1.0)" xfId="708"/>
    <cellStyle name="40% - Акцент3 10" xfId="709"/>
    <cellStyle name="40% - Акцент3 2" xfId="710"/>
    <cellStyle name="40% - Акцент3 2 2" xfId="711"/>
    <cellStyle name="40% - Акцент3 2 3" xfId="712"/>
    <cellStyle name="40% - Акцент3 2_46EE.2011(v1.0)" xfId="713"/>
    <cellStyle name="40% - Акцент3 3" xfId="714"/>
    <cellStyle name="40% - Акцент3 3 2" xfId="715"/>
    <cellStyle name="40% - Акцент3 3 3" xfId="716"/>
    <cellStyle name="40% - Акцент3 3_46EE.2011(v1.0)" xfId="717"/>
    <cellStyle name="40% - Акцент3 4" xfId="718"/>
    <cellStyle name="40% - Акцент3 4 2" xfId="719"/>
    <cellStyle name="40% - Акцент3 4 3" xfId="720"/>
    <cellStyle name="40% - Акцент3 4_46EE.2011(v1.0)" xfId="721"/>
    <cellStyle name="40% - Акцент3 5" xfId="722"/>
    <cellStyle name="40% - Акцент3 5 2" xfId="723"/>
    <cellStyle name="40% - Акцент3 5 3" xfId="724"/>
    <cellStyle name="40% - Акцент3 5_46EE.2011(v1.0)" xfId="725"/>
    <cellStyle name="40% - Акцент3 6" xfId="726"/>
    <cellStyle name="40% - Акцент3 6 2" xfId="727"/>
    <cellStyle name="40% - Акцент3 6 3" xfId="728"/>
    <cellStyle name="40% - Акцент3 6_46EE.2011(v1.0)" xfId="729"/>
    <cellStyle name="40% - Акцент3 7" xfId="730"/>
    <cellStyle name="40% - Акцент3 7 2" xfId="731"/>
    <cellStyle name="40% - Акцент3 7 3" xfId="732"/>
    <cellStyle name="40% - Акцент3 7_46EE.2011(v1.0)" xfId="733"/>
    <cellStyle name="40% - Акцент3 8" xfId="734"/>
    <cellStyle name="40% - Акцент3 8 2" xfId="735"/>
    <cellStyle name="40% - Акцент3 8 3" xfId="736"/>
    <cellStyle name="40% - Акцент3 8_46EE.2011(v1.0)" xfId="737"/>
    <cellStyle name="40% - Акцент3 9" xfId="738"/>
    <cellStyle name="40% - Акцент3 9 2" xfId="739"/>
    <cellStyle name="40% - Акцент3 9 3" xfId="740"/>
    <cellStyle name="40% - Акцент3 9_46EE.2011(v1.0)" xfId="741"/>
    <cellStyle name="40% - Акцент4 10" xfId="742"/>
    <cellStyle name="40% - Акцент4 2" xfId="743"/>
    <cellStyle name="40% - Акцент4 2 2" xfId="744"/>
    <cellStyle name="40% - Акцент4 2 3" xfId="745"/>
    <cellStyle name="40% - Акцент4 2_46EE.2011(v1.0)" xfId="746"/>
    <cellStyle name="40% - Акцент4 3" xfId="747"/>
    <cellStyle name="40% - Акцент4 3 2" xfId="748"/>
    <cellStyle name="40% - Акцент4 3 3" xfId="749"/>
    <cellStyle name="40% - Акцент4 3_46EE.2011(v1.0)" xfId="750"/>
    <cellStyle name="40% - Акцент4 4" xfId="751"/>
    <cellStyle name="40% - Акцент4 4 2" xfId="752"/>
    <cellStyle name="40% - Акцент4 4 3" xfId="753"/>
    <cellStyle name="40% - Акцент4 4_46EE.2011(v1.0)" xfId="754"/>
    <cellStyle name="40% - Акцент4 5" xfId="755"/>
    <cellStyle name="40% - Акцент4 5 2" xfId="756"/>
    <cellStyle name="40% - Акцент4 5 3" xfId="757"/>
    <cellStyle name="40% - Акцент4 5_46EE.2011(v1.0)" xfId="758"/>
    <cellStyle name="40% - Акцент4 6" xfId="759"/>
    <cellStyle name="40% - Акцент4 6 2" xfId="760"/>
    <cellStyle name="40% - Акцент4 6 3" xfId="761"/>
    <cellStyle name="40% - Акцент4 6_46EE.2011(v1.0)" xfId="762"/>
    <cellStyle name="40% - Акцент4 7" xfId="763"/>
    <cellStyle name="40% - Акцент4 7 2" xfId="764"/>
    <cellStyle name="40% - Акцент4 7 3" xfId="765"/>
    <cellStyle name="40% - Акцент4 7_46EE.2011(v1.0)" xfId="766"/>
    <cellStyle name="40% - Акцент4 8" xfId="767"/>
    <cellStyle name="40% - Акцент4 8 2" xfId="768"/>
    <cellStyle name="40% - Акцент4 8 3" xfId="769"/>
    <cellStyle name="40% - Акцент4 8_46EE.2011(v1.0)" xfId="770"/>
    <cellStyle name="40% - Акцент4 9" xfId="771"/>
    <cellStyle name="40% - Акцент4 9 2" xfId="772"/>
    <cellStyle name="40% - Акцент4 9 3" xfId="773"/>
    <cellStyle name="40% - Акцент4 9_46EE.2011(v1.0)" xfId="774"/>
    <cellStyle name="40% - Акцент5 10" xfId="775"/>
    <cellStyle name="40% - Акцент5 2" xfId="776"/>
    <cellStyle name="40% - Акцент5 2 2" xfId="777"/>
    <cellStyle name="40% - Акцент5 2 3" xfId="778"/>
    <cellStyle name="40% - Акцент5 2_46EE.2011(v1.0)" xfId="779"/>
    <cellStyle name="40% - Акцент5 3" xfId="780"/>
    <cellStyle name="40% - Акцент5 3 2" xfId="781"/>
    <cellStyle name="40% - Акцент5 3 3" xfId="782"/>
    <cellStyle name="40% - Акцент5 3_46EE.2011(v1.0)" xfId="783"/>
    <cellStyle name="40% - Акцент5 4" xfId="784"/>
    <cellStyle name="40% - Акцент5 4 2" xfId="785"/>
    <cellStyle name="40% - Акцент5 4 3" xfId="786"/>
    <cellStyle name="40% - Акцент5 4_46EE.2011(v1.0)" xfId="787"/>
    <cellStyle name="40% - Акцент5 5" xfId="788"/>
    <cellStyle name="40% - Акцент5 5 2" xfId="789"/>
    <cellStyle name="40% - Акцент5 5 3" xfId="790"/>
    <cellStyle name="40% - Акцент5 5_46EE.2011(v1.0)" xfId="791"/>
    <cellStyle name="40% - Акцент5 6" xfId="792"/>
    <cellStyle name="40% - Акцент5 6 2" xfId="793"/>
    <cellStyle name="40% - Акцент5 6 3" xfId="794"/>
    <cellStyle name="40% - Акцент5 6_46EE.2011(v1.0)" xfId="795"/>
    <cellStyle name="40% - Акцент5 7" xfId="796"/>
    <cellStyle name="40% - Акцент5 7 2" xfId="797"/>
    <cellStyle name="40% - Акцент5 7 3" xfId="798"/>
    <cellStyle name="40% - Акцент5 7_46EE.2011(v1.0)" xfId="799"/>
    <cellStyle name="40% - Акцент5 8" xfId="800"/>
    <cellStyle name="40% - Акцент5 8 2" xfId="801"/>
    <cellStyle name="40% - Акцент5 8 3" xfId="802"/>
    <cellStyle name="40% - Акцент5 8_46EE.2011(v1.0)" xfId="803"/>
    <cellStyle name="40% - Акцент5 9" xfId="804"/>
    <cellStyle name="40% - Акцент5 9 2" xfId="805"/>
    <cellStyle name="40% - Акцент5 9 3" xfId="806"/>
    <cellStyle name="40% - Акцент5 9_46EE.2011(v1.0)" xfId="807"/>
    <cellStyle name="40% - Акцент6 10" xfId="808"/>
    <cellStyle name="40% - Акцент6 2" xfId="809"/>
    <cellStyle name="40% - Акцент6 2 2" xfId="810"/>
    <cellStyle name="40% - Акцент6 2 3" xfId="811"/>
    <cellStyle name="40% - Акцент6 2_46EE.2011(v1.0)" xfId="812"/>
    <cellStyle name="40% - Акцент6 3" xfId="813"/>
    <cellStyle name="40% - Акцент6 3 2" xfId="814"/>
    <cellStyle name="40% - Акцент6 3 3" xfId="815"/>
    <cellStyle name="40% - Акцент6 3_46EE.2011(v1.0)" xfId="816"/>
    <cellStyle name="40% - Акцент6 4" xfId="817"/>
    <cellStyle name="40% - Акцент6 4 2" xfId="818"/>
    <cellStyle name="40% - Акцент6 4 3" xfId="819"/>
    <cellStyle name="40% - Акцент6 4_46EE.2011(v1.0)" xfId="820"/>
    <cellStyle name="40% - Акцент6 5" xfId="821"/>
    <cellStyle name="40% - Акцент6 5 2" xfId="822"/>
    <cellStyle name="40% - Акцент6 5 3" xfId="823"/>
    <cellStyle name="40% - Акцент6 5_46EE.2011(v1.0)" xfId="824"/>
    <cellStyle name="40% - Акцент6 6" xfId="825"/>
    <cellStyle name="40% - Акцент6 6 2" xfId="826"/>
    <cellStyle name="40% - Акцент6 6 3" xfId="827"/>
    <cellStyle name="40% - Акцент6 6_46EE.2011(v1.0)" xfId="828"/>
    <cellStyle name="40% - Акцент6 7" xfId="829"/>
    <cellStyle name="40% - Акцент6 7 2" xfId="830"/>
    <cellStyle name="40% - Акцент6 7 3" xfId="831"/>
    <cellStyle name="40% - Акцент6 7_46EE.2011(v1.0)" xfId="832"/>
    <cellStyle name="40% - Акцент6 8" xfId="833"/>
    <cellStyle name="40% - Акцент6 8 2" xfId="834"/>
    <cellStyle name="40% - Акцент6 8 3" xfId="835"/>
    <cellStyle name="40% - Акцент6 8_46EE.2011(v1.0)" xfId="836"/>
    <cellStyle name="40% - Акцент6 9" xfId="837"/>
    <cellStyle name="40% - Акцент6 9 2" xfId="838"/>
    <cellStyle name="40% - Акцент6 9 3" xfId="839"/>
    <cellStyle name="40% - Акцент6 9_46EE.2011(v1.0)" xfId="840"/>
    <cellStyle name="60% - Accent1" xfId="841"/>
    <cellStyle name="60% - Accent2" xfId="842"/>
    <cellStyle name="60% - Accent3" xfId="843"/>
    <cellStyle name="60% - Accent4" xfId="844"/>
    <cellStyle name="60% - Accent5" xfId="845"/>
    <cellStyle name="60% - Accent6" xfId="846"/>
    <cellStyle name="60% - Акцент1 10" xfId="847"/>
    <cellStyle name="60% - Акцент1 2" xfId="848"/>
    <cellStyle name="60% - Акцент1 2 2" xfId="849"/>
    <cellStyle name="60% - Акцент1 3" xfId="850"/>
    <cellStyle name="60% - Акцент1 3 2" xfId="851"/>
    <cellStyle name="60% - Акцент1 4" xfId="852"/>
    <cellStyle name="60% - Акцент1 4 2" xfId="853"/>
    <cellStyle name="60% - Акцент1 5" xfId="854"/>
    <cellStyle name="60% - Акцент1 5 2" xfId="855"/>
    <cellStyle name="60% - Акцент1 6" xfId="856"/>
    <cellStyle name="60% - Акцент1 6 2" xfId="857"/>
    <cellStyle name="60% - Акцент1 7" xfId="858"/>
    <cellStyle name="60% - Акцент1 7 2" xfId="859"/>
    <cellStyle name="60% - Акцент1 8" xfId="860"/>
    <cellStyle name="60% - Акцент1 8 2" xfId="861"/>
    <cellStyle name="60% - Акцент1 9" xfId="862"/>
    <cellStyle name="60% - Акцент1 9 2" xfId="863"/>
    <cellStyle name="60% - Акцент2 10" xfId="864"/>
    <cellStyle name="60% - Акцент2 2" xfId="865"/>
    <cellStyle name="60% - Акцент2 2 2" xfId="866"/>
    <cellStyle name="60% - Акцент2 3" xfId="867"/>
    <cellStyle name="60% - Акцент2 3 2" xfId="868"/>
    <cellStyle name="60% - Акцент2 4" xfId="869"/>
    <cellStyle name="60% - Акцент2 4 2" xfId="870"/>
    <cellStyle name="60% - Акцент2 5" xfId="871"/>
    <cellStyle name="60% - Акцент2 5 2" xfId="872"/>
    <cellStyle name="60% - Акцент2 6" xfId="873"/>
    <cellStyle name="60% - Акцент2 6 2" xfId="874"/>
    <cellStyle name="60% - Акцент2 7" xfId="875"/>
    <cellStyle name="60% - Акцент2 7 2" xfId="876"/>
    <cellStyle name="60% - Акцент2 8" xfId="877"/>
    <cellStyle name="60% - Акцент2 8 2" xfId="878"/>
    <cellStyle name="60% - Акцент2 9" xfId="879"/>
    <cellStyle name="60% - Акцент2 9 2" xfId="880"/>
    <cellStyle name="60% - Акцент3 10" xfId="881"/>
    <cellStyle name="60% - Акцент3 2" xfId="882"/>
    <cellStyle name="60% - Акцент3 2 2" xfId="883"/>
    <cellStyle name="60% - Акцент3 3" xfId="884"/>
    <cellStyle name="60% - Акцент3 3 2" xfId="885"/>
    <cellStyle name="60% - Акцент3 4" xfId="886"/>
    <cellStyle name="60% - Акцент3 4 2" xfId="887"/>
    <cellStyle name="60% - Акцент3 5" xfId="888"/>
    <cellStyle name="60% - Акцент3 5 2" xfId="889"/>
    <cellStyle name="60% - Акцент3 6" xfId="890"/>
    <cellStyle name="60% - Акцент3 6 2" xfId="891"/>
    <cellStyle name="60% - Акцент3 7" xfId="892"/>
    <cellStyle name="60% - Акцент3 7 2" xfId="893"/>
    <cellStyle name="60% - Акцент3 8" xfId="894"/>
    <cellStyle name="60% - Акцент3 8 2" xfId="895"/>
    <cellStyle name="60% - Акцент3 9" xfId="896"/>
    <cellStyle name="60% - Акцент3 9 2" xfId="897"/>
    <cellStyle name="60% - Акцент4 10" xfId="898"/>
    <cellStyle name="60% - Акцент4 2" xfId="899"/>
    <cellStyle name="60% - Акцент4 2 2" xfId="900"/>
    <cellStyle name="60% - Акцент4 3" xfId="901"/>
    <cellStyle name="60% - Акцент4 3 2" xfId="902"/>
    <cellStyle name="60% - Акцент4 4" xfId="903"/>
    <cellStyle name="60% - Акцент4 4 2" xfId="904"/>
    <cellStyle name="60% - Акцент4 5" xfId="905"/>
    <cellStyle name="60% - Акцент4 5 2" xfId="906"/>
    <cellStyle name="60% - Акцент4 6" xfId="907"/>
    <cellStyle name="60% - Акцент4 6 2" xfId="908"/>
    <cellStyle name="60% - Акцент4 7" xfId="909"/>
    <cellStyle name="60% - Акцент4 7 2" xfId="910"/>
    <cellStyle name="60% - Акцент4 8" xfId="911"/>
    <cellStyle name="60% - Акцент4 8 2" xfId="912"/>
    <cellStyle name="60% - Акцент4 9" xfId="913"/>
    <cellStyle name="60% - Акцент4 9 2" xfId="914"/>
    <cellStyle name="60% - Акцент5 10" xfId="915"/>
    <cellStyle name="60% - Акцент5 2" xfId="916"/>
    <cellStyle name="60% - Акцент5 2 2" xfId="917"/>
    <cellStyle name="60% - Акцент5 3" xfId="918"/>
    <cellStyle name="60% - Акцент5 3 2" xfId="919"/>
    <cellStyle name="60% - Акцент5 4" xfId="920"/>
    <cellStyle name="60% - Акцент5 4 2" xfId="921"/>
    <cellStyle name="60% - Акцент5 5" xfId="922"/>
    <cellStyle name="60% - Акцент5 5 2" xfId="923"/>
    <cellStyle name="60% - Акцент5 6" xfId="924"/>
    <cellStyle name="60% - Акцент5 6 2" xfId="925"/>
    <cellStyle name="60% - Акцент5 7" xfId="926"/>
    <cellStyle name="60% - Акцент5 7 2" xfId="927"/>
    <cellStyle name="60% - Акцент5 8" xfId="928"/>
    <cellStyle name="60% - Акцент5 8 2" xfId="929"/>
    <cellStyle name="60% - Акцент5 9" xfId="930"/>
    <cellStyle name="60% - Акцент5 9 2" xfId="931"/>
    <cellStyle name="60% - Акцент6 10" xfId="932"/>
    <cellStyle name="60% - Акцент6 2" xfId="933"/>
    <cellStyle name="60% - Акцент6 2 2" xfId="934"/>
    <cellStyle name="60% - Акцент6 3" xfId="935"/>
    <cellStyle name="60% - Акцент6 3 2" xfId="936"/>
    <cellStyle name="60% - Акцент6 4" xfId="937"/>
    <cellStyle name="60% - Акцент6 4 2" xfId="938"/>
    <cellStyle name="60% - Акцент6 5" xfId="939"/>
    <cellStyle name="60% - Акцент6 5 2" xfId="940"/>
    <cellStyle name="60% - Акцент6 6" xfId="941"/>
    <cellStyle name="60% - Акцент6 6 2" xfId="942"/>
    <cellStyle name="60% - Акцент6 7" xfId="943"/>
    <cellStyle name="60% - Акцент6 7 2" xfId="944"/>
    <cellStyle name="60% - Акцент6 8" xfId="945"/>
    <cellStyle name="60% - Акцент6 8 2" xfId="946"/>
    <cellStyle name="60% - Акцент6 9" xfId="947"/>
    <cellStyle name="60% - Акцент6 9 2" xfId="948"/>
    <cellStyle name="Accent1" xfId="949"/>
    <cellStyle name="Accent2" xfId="950"/>
    <cellStyle name="Accent3" xfId="951"/>
    <cellStyle name="Accent4" xfId="952"/>
    <cellStyle name="Accent5" xfId="953"/>
    <cellStyle name="Accent6" xfId="954"/>
    <cellStyle name="Ăčďĺđńńűëęŕ" xfId="955"/>
    <cellStyle name="AFE" xfId="956"/>
    <cellStyle name="Áĺççŕůčňíűé" xfId="957"/>
    <cellStyle name="Äĺíĺćíűé [0]_(ňŕá 3č)" xfId="958"/>
    <cellStyle name="Äĺíĺćíűé_(ňŕá 3č)" xfId="959"/>
    <cellStyle name="Bad" xfId="960"/>
    <cellStyle name="Blue" xfId="961"/>
    <cellStyle name="Body_$Dollars" xfId="962"/>
    <cellStyle name="Calculation" xfId="963"/>
    <cellStyle name="Check Cell" xfId="964"/>
    <cellStyle name="Chek" xfId="965"/>
    <cellStyle name="Comma [0]_Adjusted FS 1299" xfId="966"/>
    <cellStyle name="Comma 0" xfId="967"/>
    <cellStyle name="Comma 0*" xfId="968"/>
    <cellStyle name="Comma 2" xfId="969"/>
    <cellStyle name="Comma 3*" xfId="970"/>
    <cellStyle name="Comma_Adjusted FS 1299" xfId="971"/>
    <cellStyle name="Comma0" xfId="972"/>
    <cellStyle name="Çŕůčňíűé" xfId="973"/>
    <cellStyle name="Currency [0]" xfId="974"/>
    <cellStyle name="Currency [0] 2" xfId="975"/>
    <cellStyle name="Currency [0] 2 2" xfId="976"/>
    <cellStyle name="Currency [0] 2 3" xfId="977"/>
    <cellStyle name="Currency [0] 2 4" xfId="978"/>
    <cellStyle name="Currency [0] 2 5" xfId="979"/>
    <cellStyle name="Currency [0] 2 6" xfId="980"/>
    <cellStyle name="Currency [0] 2 7" xfId="981"/>
    <cellStyle name="Currency [0] 2 8" xfId="982"/>
    <cellStyle name="Currency [0] 2 9" xfId="983"/>
    <cellStyle name="Currency [0] 3" xfId="984"/>
    <cellStyle name="Currency [0] 3 2" xfId="985"/>
    <cellStyle name="Currency [0] 3 3" xfId="986"/>
    <cellStyle name="Currency [0] 3 4" xfId="987"/>
    <cellStyle name="Currency [0] 3 5" xfId="988"/>
    <cellStyle name="Currency [0] 3 6" xfId="989"/>
    <cellStyle name="Currency [0] 3 7" xfId="990"/>
    <cellStyle name="Currency [0] 3 8" xfId="991"/>
    <cellStyle name="Currency [0] 3 9" xfId="992"/>
    <cellStyle name="Currency [0] 4" xfId="993"/>
    <cellStyle name="Currency [0] 4 2" xfId="994"/>
    <cellStyle name="Currency [0] 4 3" xfId="995"/>
    <cellStyle name="Currency [0] 4 4" xfId="996"/>
    <cellStyle name="Currency [0] 4 5" xfId="997"/>
    <cellStyle name="Currency [0] 4 6" xfId="998"/>
    <cellStyle name="Currency [0] 4 7" xfId="999"/>
    <cellStyle name="Currency [0] 4 8" xfId="1000"/>
    <cellStyle name="Currency [0] 4 9" xfId="1001"/>
    <cellStyle name="Currency [0] 5" xfId="1002"/>
    <cellStyle name="Currency [0] 5 2" xfId="1003"/>
    <cellStyle name="Currency [0] 5 3" xfId="1004"/>
    <cellStyle name="Currency [0] 5 4" xfId="1005"/>
    <cellStyle name="Currency [0] 5 5" xfId="1006"/>
    <cellStyle name="Currency [0] 5 6" xfId="1007"/>
    <cellStyle name="Currency [0] 5 7" xfId="1008"/>
    <cellStyle name="Currency [0] 5 8" xfId="1009"/>
    <cellStyle name="Currency [0] 5 9" xfId="1010"/>
    <cellStyle name="Currency [0] 6" xfId="1011"/>
    <cellStyle name="Currency [0] 6 2" xfId="1012"/>
    <cellStyle name="Currency [0] 6 3" xfId="1013"/>
    <cellStyle name="Currency [0] 7" xfId="1014"/>
    <cellStyle name="Currency [0] 7 2" xfId="1015"/>
    <cellStyle name="Currency [0] 7 3" xfId="1016"/>
    <cellStyle name="Currency [0] 8" xfId="1017"/>
    <cellStyle name="Currency [0] 8 2" xfId="1018"/>
    <cellStyle name="Currency [0] 8 3" xfId="1019"/>
    <cellStyle name="Currency 0" xfId="1020"/>
    <cellStyle name="Currency 2" xfId="1021"/>
    <cellStyle name="Currency_06_9m" xfId="1022"/>
    <cellStyle name="Currency0" xfId="1023"/>
    <cellStyle name="Currency2" xfId="1024"/>
    <cellStyle name="Date" xfId="1025"/>
    <cellStyle name="Date Aligned" xfId="1026"/>
    <cellStyle name="Dates" xfId="1027"/>
    <cellStyle name="Dezimal [0]_NEGS" xfId="1028"/>
    <cellStyle name="Dezimal_NEGS" xfId="1029"/>
    <cellStyle name="Dotted Line" xfId="1030"/>
    <cellStyle name="E&amp;Y House" xfId="1031"/>
    <cellStyle name="E-mail" xfId="1032"/>
    <cellStyle name="E-mail 2" xfId="1033"/>
    <cellStyle name="E-mail_EE.2REK.P2011.4.78(v0.3)" xfId="1034"/>
    <cellStyle name="Euro" xfId="1035"/>
    <cellStyle name="Euro 2" xfId="1036"/>
    <cellStyle name="Euro 3" xfId="1037"/>
    <cellStyle name="Euro 4" xfId="1038"/>
    <cellStyle name="Euro 5" xfId="1039"/>
    <cellStyle name="Euro 6" xfId="1040"/>
    <cellStyle name="Euro 7" xfId="1041"/>
    <cellStyle name="ew" xfId="1042"/>
    <cellStyle name="Explanatory Text" xfId="1043"/>
    <cellStyle name="F2" xfId="1044"/>
    <cellStyle name="F3" xfId="1045"/>
    <cellStyle name="F4" xfId="1046"/>
    <cellStyle name="F5" xfId="1047"/>
    <cellStyle name="F6" xfId="1048"/>
    <cellStyle name="F7" xfId="1049"/>
    <cellStyle name="F8" xfId="1050"/>
    <cellStyle name="Fixed" xfId="1051"/>
    <cellStyle name="fo]_x000d__x000a_UserName=Murat Zelef_x000d__x000a_UserCompany=Bumerang_x000d__x000a__x000d__x000a_[File Paths]_x000d__x000a_WorkingDirectory=C:\EQUIS\DLWIN_x000d__x000a_DownLoader=C" xfId="1052"/>
    <cellStyle name="Followed Hyperlink" xfId="1053"/>
    <cellStyle name="Footnote" xfId="1054"/>
    <cellStyle name="Good" xfId="1055"/>
    <cellStyle name="hard no" xfId="1056"/>
    <cellStyle name="Hard Percent" xfId="1057"/>
    <cellStyle name="hardno" xfId="1058"/>
    <cellStyle name="Header" xfId="1059"/>
    <cellStyle name="Heading" xfId="1060"/>
    <cellStyle name="Heading 1" xfId="1061"/>
    <cellStyle name="Heading 1 2" xfId="1062"/>
    <cellStyle name="Heading 1 3" xfId="1063"/>
    <cellStyle name="Heading 1 4" xfId="1064"/>
    <cellStyle name="Heading 1 5" xfId="1065"/>
    <cellStyle name="Heading 1 6" xfId="1066"/>
    <cellStyle name="Heading 1 7" xfId="1067"/>
    <cellStyle name="Heading 2" xfId="1068"/>
    <cellStyle name="Heading 2 2" xfId="1069"/>
    <cellStyle name="Heading 2 3" xfId="1070"/>
    <cellStyle name="Heading 2 4" xfId="1071"/>
    <cellStyle name="Heading 2 5" xfId="1072"/>
    <cellStyle name="Heading 2 6" xfId="1073"/>
    <cellStyle name="Heading 2 7" xfId="1074"/>
    <cellStyle name="Heading 3" xfId="1075"/>
    <cellStyle name="Heading 4" xfId="1076"/>
    <cellStyle name="Heading_GP.ITOG.4.78(v1.0) - для разделения" xfId="1077"/>
    <cellStyle name="Heading2" xfId="1078"/>
    <cellStyle name="Heading2 2" xfId="1079"/>
    <cellStyle name="Heading2_EE.2REK.P2011.4.78(v0.3)" xfId="1080"/>
    <cellStyle name="Hyperlink" xfId="1081"/>
    <cellStyle name="Îáű÷íűé__FES" xfId="1082"/>
    <cellStyle name="Îáû÷íûé_cogs" xfId="1083"/>
    <cellStyle name="Îňęđűâŕâřŕ˙ń˙ ăčďĺđńńűëęŕ" xfId="1084"/>
    <cellStyle name="Info" xfId="1085"/>
    <cellStyle name="Input" xfId="1086"/>
    <cellStyle name="InputCurrency" xfId="1087"/>
    <cellStyle name="InputCurrency2" xfId="1088"/>
    <cellStyle name="InputMultiple1" xfId="1089"/>
    <cellStyle name="InputPercent1" xfId="1090"/>
    <cellStyle name="Inputs" xfId="1091"/>
    <cellStyle name="Inputs (const)" xfId="1092"/>
    <cellStyle name="Inputs (const) 2" xfId="1093"/>
    <cellStyle name="Inputs (const)_EE.2REK.P2011.4.78(v0.3)" xfId="1094"/>
    <cellStyle name="Inputs 2" xfId="1095"/>
    <cellStyle name="Inputs 3" xfId="1096"/>
    <cellStyle name="Inputs Co" xfId="1097"/>
    <cellStyle name="Inputs_46EE.2011(v1.0)" xfId="1098"/>
    <cellStyle name="Linked Cell" xfId="1099"/>
    <cellStyle name="Millares [0]_RESULTS" xfId="1100"/>
    <cellStyle name="Millares_RESULTS" xfId="1101"/>
    <cellStyle name="Milliers [0]_RESULTS" xfId="1102"/>
    <cellStyle name="Milliers_RESULTS" xfId="1103"/>
    <cellStyle name="mnb" xfId="1104"/>
    <cellStyle name="Moneda [0]_RESULTS" xfId="1105"/>
    <cellStyle name="Moneda_RESULTS" xfId="1106"/>
    <cellStyle name="Monétaire [0]_RESULTS" xfId="1107"/>
    <cellStyle name="Monétaire_RESULTS" xfId="1108"/>
    <cellStyle name="Multiple" xfId="1109"/>
    <cellStyle name="Multiple1" xfId="1110"/>
    <cellStyle name="MultipleBelow" xfId="1111"/>
    <cellStyle name="namber" xfId="1112"/>
    <cellStyle name="Neutral" xfId="1113"/>
    <cellStyle name="Norma11l" xfId="1114"/>
    <cellStyle name="normal" xfId="1115"/>
    <cellStyle name="Normal - Style1" xfId="1116"/>
    <cellStyle name="normal 10" xfId="1117"/>
    <cellStyle name="normal 11" xfId="1118"/>
    <cellStyle name="normal 12" xfId="1119"/>
    <cellStyle name="normal 13" xfId="1120"/>
    <cellStyle name="Normal 2" xfId="1121"/>
    <cellStyle name="Normal 2 2" xfId="1122"/>
    <cellStyle name="Normal 2 3" xfId="1123"/>
    <cellStyle name="Normal 2_Общехоз." xfId="1124"/>
    <cellStyle name="normal 3" xfId="1125"/>
    <cellStyle name="normal 4" xfId="1126"/>
    <cellStyle name="normal 5" xfId="1127"/>
    <cellStyle name="normal 6" xfId="1128"/>
    <cellStyle name="normal 7" xfId="1129"/>
    <cellStyle name="normal 8" xfId="1130"/>
    <cellStyle name="normal 9" xfId="1131"/>
    <cellStyle name="Normal." xfId="1132"/>
    <cellStyle name="Normal_06_9m" xfId="1133"/>
    <cellStyle name="Normal1" xfId="1134"/>
    <cellStyle name="Normal2" xfId="1135"/>
    <cellStyle name="NormalGB" xfId="1136"/>
    <cellStyle name="Normalny_24. 02. 97." xfId="1137"/>
    <cellStyle name="normбlnм_laroux" xfId="1138"/>
    <cellStyle name="Note" xfId="1139"/>
    <cellStyle name="number" xfId="1140"/>
    <cellStyle name="Ôčíŕíńîâűé [0]_(ňŕá 3č)" xfId="1141"/>
    <cellStyle name="Ôčíŕíńîâűé_(ňŕá 3č)" xfId="1142"/>
    <cellStyle name="Option" xfId="1143"/>
    <cellStyle name="Òûñÿ÷è [0]_cogs" xfId="1144"/>
    <cellStyle name="Òûñÿ÷è_cogs" xfId="1145"/>
    <cellStyle name="Output" xfId="1146"/>
    <cellStyle name="Page Number" xfId="1147"/>
    <cellStyle name="pb_page_heading_LS" xfId="1148"/>
    <cellStyle name="Percent_RS_Lianozovo-Samara_9m01" xfId="1149"/>
    <cellStyle name="Percent1" xfId="1150"/>
    <cellStyle name="Piug" xfId="1151"/>
    <cellStyle name="Plug" xfId="1152"/>
    <cellStyle name="Price_Body" xfId="1153"/>
    <cellStyle name="prochrek" xfId="1154"/>
    <cellStyle name="Protected" xfId="1155"/>
    <cellStyle name="Salomon Logo" xfId="1156"/>
    <cellStyle name="SAPBEXaggData" xfId="1157"/>
    <cellStyle name="SAPBEXaggDataEmph" xfId="1158"/>
    <cellStyle name="SAPBEXaggItem" xfId="1159"/>
    <cellStyle name="SAPBEXaggItemX" xfId="1160"/>
    <cellStyle name="SAPBEXchaText" xfId="1161"/>
    <cellStyle name="SAPBEXexcBad7" xfId="1162"/>
    <cellStyle name="SAPBEXexcBad8" xfId="1163"/>
    <cellStyle name="SAPBEXexcBad9" xfId="1164"/>
    <cellStyle name="SAPBEXexcCritical4" xfId="1165"/>
    <cellStyle name="SAPBEXexcCritical5" xfId="1166"/>
    <cellStyle name="SAPBEXexcCritical6" xfId="1167"/>
    <cellStyle name="SAPBEXexcGood1" xfId="1168"/>
    <cellStyle name="SAPBEXexcGood2" xfId="1169"/>
    <cellStyle name="SAPBEXexcGood3" xfId="1170"/>
    <cellStyle name="SAPBEXfilterDrill" xfId="1171"/>
    <cellStyle name="SAPBEXfilterItem" xfId="1172"/>
    <cellStyle name="SAPBEXfilterText" xfId="1173"/>
    <cellStyle name="SAPBEXformats" xfId="1174"/>
    <cellStyle name="SAPBEXheaderItem" xfId="1175"/>
    <cellStyle name="SAPBEXheaderText" xfId="1176"/>
    <cellStyle name="SAPBEXHLevel0" xfId="1177"/>
    <cellStyle name="SAPBEXHLevel0X" xfId="1178"/>
    <cellStyle name="SAPBEXHLevel1" xfId="1179"/>
    <cellStyle name="SAPBEXHLevel1X" xfId="1180"/>
    <cellStyle name="SAPBEXHLevel2" xfId="1181"/>
    <cellStyle name="SAPBEXHLevel2X" xfId="1182"/>
    <cellStyle name="SAPBEXHLevel3" xfId="1183"/>
    <cellStyle name="SAPBEXHLevel3X" xfId="1184"/>
    <cellStyle name="SAPBEXinputData" xfId="1185"/>
    <cellStyle name="SAPBEXresData" xfId="1186"/>
    <cellStyle name="SAPBEXresDataEmph" xfId="1187"/>
    <cellStyle name="SAPBEXresItem" xfId="1188"/>
    <cellStyle name="SAPBEXresItemX" xfId="1189"/>
    <cellStyle name="SAPBEXstdData" xfId="1190"/>
    <cellStyle name="SAPBEXstdDataEmph" xfId="1191"/>
    <cellStyle name="SAPBEXstdItem" xfId="1192"/>
    <cellStyle name="SAPBEXstdItemX" xfId="1193"/>
    <cellStyle name="SAPBEXtitle" xfId="1194"/>
    <cellStyle name="SAPBEXundefined" xfId="1195"/>
    <cellStyle name="st1" xfId="1196"/>
    <cellStyle name="Standard_NEGS" xfId="1197"/>
    <cellStyle name="Style 1" xfId="1198"/>
    <cellStyle name="Table Head" xfId="1199"/>
    <cellStyle name="Table Head Aligned" xfId="1200"/>
    <cellStyle name="Table Head Blue" xfId="1201"/>
    <cellStyle name="Table Head Green" xfId="1202"/>
    <cellStyle name="Table Head_Val_Sum_Graph" xfId="1203"/>
    <cellStyle name="Table Heading" xfId="1204"/>
    <cellStyle name="Table Heading 2" xfId="1205"/>
    <cellStyle name="Table Heading_EE.2REK.P2011.4.78(v0.3)" xfId="1206"/>
    <cellStyle name="Table Text" xfId="1207"/>
    <cellStyle name="Table Title" xfId="1208"/>
    <cellStyle name="Table Units" xfId="1209"/>
    <cellStyle name="Table_Header" xfId="1210"/>
    <cellStyle name="Text" xfId="1211"/>
    <cellStyle name="Text 1" xfId="1212"/>
    <cellStyle name="Text Head" xfId="1213"/>
    <cellStyle name="Text Head 1" xfId="1214"/>
    <cellStyle name="Title" xfId="1215"/>
    <cellStyle name="Total" xfId="1216"/>
    <cellStyle name="Total 2" xfId="1217"/>
    <cellStyle name="Total 3" xfId="1218"/>
    <cellStyle name="Total 4" xfId="1219"/>
    <cellStyle name="Total 5" xfId="1220"/>
    <cellStyle name="Total 6" xfId="1221"/>
    <cellStyle name="Total 7" xfId="1222"/>
    <cellStyle name="TotalCurrency" xfId="1223"/>
    <cellStyle name="Underline_Single" xfId="1224"/>
    <cellStyle name="Unit" xfId="1225"/>
    <cellStyle name="Warning Text" xfId="1226"/>
    <cellStyle name="year" xfId="1227"/>
    <cellStyle name="Акцент1 10" xfId="1228"/>
    <cellStyle name="Акцент1 2" xfId="1229"/>
    <cellStyle name="Акцент1 2 2" xfId="1230"/>
    <cellStyle name="Акцент1 3" xfId="1231"/>
    <cellStyle name="Акцент1 3 2" xfId="1232"/>
    <cellStyle name="Акцент1 4" xfId="1233"/>
    <cellStyle name="Акцент1 4 2" xfId="1234"/>
    <cellStyle name="Акцент1 5" xfId="1235"/>
    <cellStyle name="Акцент1 5 2" xfId="1236"/>
    <cellStyle name="Акцент1 6" xfId="1237"/>
    <cellStyle name="Акцент1 6 2" xfId="1238"/>
    <cellStyle name="Акцент1 7" xfId="1239"/>
    <cellStyle name="Акцент1 7 2" xfId="1240"/>
    <cellStyle name="Акцент1 8" xfId="1241"/>
    <cellStyle name="Акцент1 8 2" xfId="1242"/>
    <cellStyle name="Акцент1 9" xfId="1243"/>
    <cellStyle name="Акцент1 9 2" xfId="1244"/>
    <cellStyle name="Акцент2 10" xfId="1245"/>
    <cellStyle name="Акцент2 2" xfId="1246"/>
    <cellStyle name="Акцент2 2 2" xfId="1247"/>
    <cellStyle name="Акцент2 3" xfId="1248"/>
    <cellStyle name="Акцент2 3 2" xfId="1249"/>
    <cellStyle name="Акцент2 4" xfId="1250"/>
    <cellStyle name="Акцент2 4 2" xfId="1251"/>
    <cellStyle name="Акцент2 5" xfId="1252"/>
    <cellStyle name="Акцент2 5 2" xfId="1253"/>
    <cellStyle name="Акцент2 6" xfId="1254"/>
    <cellStyle name="Акцент2 6 2" xfId="1255"/>
    <cellStyle name="Акцент2 7" xfId="1256"/>
    <cellStyle name="Акцент2 7 2" xfId="1257"/>
    <cellStyle name="Акцент2 8" xfId="1258"/>
    <cellStyle name="Акцент2 8 2" xfId="1259"/>
    <cellStyle name="Акцент2 9" xfId="1260"/>
    <cellStyle name="Акцент2 9 2" xfId="1261"/>
    <cellStyle name="Акцент3 10" xfId="1262"/>
    <cellStyle name="Акцент3 2" xfId="1263"/>
    <cellStyle name="Акцент3 2 2" xfId="1264"/>
    <cellStyle name="Акцент3 3" xfId="1265"/>
    <cellStyle name="Акцент3 3 2" xfId="1266"/>
    <cellStyle name="Акцент3 4" xfId="1267"/>
    <cellStyle name="Акцент3 4 2" xfId="1268"/>
    <cellStyle name="Акцент3 5" xfId="1269"/>
    <cellStyle name="Акцент3 5 2" xfId="1270"/>
    <cellStyle name="Акцент3 6" xfId="1271"/>
    <cellStyle name="Акцент3 6 2" xfId="1272"/>
    <cellStyle name="Акцент3 7" xfId="1273"/>
    <cellStyle name="Акцент3 7 2" xfId="1274"/>
    <cellStyle name="Акцент3 8" xfId="1275"/>
    <cellStyle name="Акцент3 8 2" xfId="1276"/>
    <cellStyle name="Акцент3 9" xfId="1277"/>
    <cellStyle name="Акцент3 9 2" xfId="1278"/>
    <cellStyle name="Акцент4 10" xfId="1279"/>
    <cellStyle name="Акцент4 2" xfId="1280"/>
    <cellStyle name="Акцент4 2 2" xfId="1281"/>
    <cellStyle name="Акцент4 3" xfId="1282"/>
    <cellStyle name="Акцент4 3 2" xfId="1283"/>
    <cellStyle name="Акцент4 4" xfId="1284"/>
    <cellStyle name="Акцент4 4 2" xfId="1285"/>
    <cellStyle name="Акцент4 5" xfId="1286"/>
    <cellStyle name="Акцент4 5 2" xfId="1287"/>
    <cellStyle name="Акцент4 6" xfId="1288"/>
    <cellStyle name="Акцент4 6 2" xfId="1289"/>
    <cellStyle name="Акцент4 7" xfId="1290"/>
    <cellStyle name="Акцент4 7 2" xfId="1291"/>
    <cellStyle name="Акцент4 8" xfId="1292"/>
    <cellStyle name="Акцент4 8 2" xfId="1293"/>
    <cellStyle name="Акцент4 9" xfId="1294"/>
    <cellStyle name="Акцент4 9 2" xfId="1295"/>
    <cellStyle name="Акцент5 10" xfId="1296"/>
    <cellStyle name="Акцент5 2" xfId="1297"/>
    <cellStyle name="Акцент5 2 2" xfId="1298"/>
    <cellStyle name="Акцент5 3" xfId="1299"/>
    <cellStyle name="Акцент5 3 2" xfId="1300"/>
    <cellStyle name="Акцент5 4" xfId="1301"/>
    <cellStyle name="Акцент5 4 2" xfId="1302"/>
    <cellStyle name="Акцент5 5" xfId="1303"/>
    <cellStyle name="Акцент5 5 2" xfId="1304"/>
    <cellStyle name="Акцент5 6" xfId="1305"/>
    <cellStyle name="Акцент5 6 2" xfId="1306"/>
    <cellStyle name="Акцент5 7" xfId="1307"/>
    <cellStyle name="Акцент5 7 2" xfId="1308"/>
    <cellStyle name="Акцент5 8" xfId="1309"/>
    <cellStyle name="Акцент5 8 2" xfId="1310"/>
    <cellStyle name="Акцент5 9" xfId="1311"/>
    <cellStyle name="Акцент5 9 2" xfId="1312"/>
    <cellStyle name="Акцент6 10" xfId="1313"/>
    <cellStyle name="Акцент6 2" xfId="1314"/>
    <cellStyle name="Акцент6 2 2" xfId="1315"/>
    <cellStyle name="Акцент6 3" xfId="1316"/>
    <cellStyle name="Акцент6 3 2" xfId="1317"/>
    <cellStyle name="Акцент6 4" xfId="1318"/>
    <cellStyle name="Акцент6 4 2" xfId="1319"/>
    <cellStyle name="Акцент6 5" xfId="1320"/>
    <cellStyle name="Акцент6 5 2" xfId="1321"/>
    <cellStyle name="Акцент6 6" xfId="1322"/>
    <cellStyle name="Акцент6 6 2" xfId="1323"/>
    <cellStyle name="Акцент6 7" xfId="1324"/>
    <cellStyle name="Акцент6 7 2" xfId="1325"/>
    <cellStyle name="Акцент6 8" xfId="1326"/>
    <cellStyle name="Акцент6 8 2" xfId="1327"/>
    <cellStyle name="Акцент6 9" xfId="1328"/>
    <cellStyle name="Акцент6 9 2" xfId="1329"/>
    <cellStyle name="Беззащитный" xfId="1330"/>
    <cellStyle name="Ввод  10" xfId="1331"/>
    <cellStyle name="Ввод  2" xfId="1332"/>
    <cellStyle name="Ввод  2 2" xfId="1333"/>
    <cellStyle name="Ввод  2_46EE.2011(v1.0)" xfId="1334"/>
    <cellStyle name="Ввод  3" xfId="1335"/>
    <cellStyle name="Ввод  3 2" xfId="1336"/>
    <cellStyle name="Ввод  3_46EE.2011(v1.0)" xfId="1337"/>
    <cellStyle name="Ввод  4" xfId="1338"/>
    <cellStyle name="Ввод  4 2" xfId="1339"/>
    <cellStyle name="Ввод  4_46EE.2011(v1.0)" xfId="1340"/>
    <cellStyle name="Ввод  5" xfId="1341"/>
    <cellStyle name="Ввод  5 2" xfId="1342"/>
    <cellStyle name="Ввод  5_46EE.2011(v1.0)" xfId="1343"/>
    <cellStyle name="Ввод  6" xfId="1344"/>
    <cellStyle name="Ввод  6 2" xfId="1345"/>
    <cellStyle name="Ввод  6_46EE.2011(v1.0)" xfId="1346"/>
    <cellStyle name="Ввод  7" xfId="1347"/>
    <cellStyle name="Ввод  7 2" xfId="1348"/>
    <cellStyle name="Ввод  7_46EE.2011(v1.0)" xfId="1349"/>
    <cellStyle name="Ввод  8" xfId="1350"/>
    <cellStyle name="Ввод  8 2" xfId="1351"/>
    <cellStyle name="Ввод  8_46EE.2011(v1.0)" xfId="1352"/>
    <cellStyle name="Ввод  9" xfId="1353"/>
    <cellStyle name="Ввод  9 2" xfId="1354"/>
    <cellStyle name="Ввод  9_46EE.2011(v1.0)" xfId="1355"/>
    <cellStyle name="Верт. заголовок" xfId="1356"/>
    <cellStyle name="Вес_продукта" xfId="1357"/>
    <cellStyle name="Вывод 10" xfId="1358"/>
    <cellStyle name="Вывод 2" xfId="1359"/>
    <cellStyle name="Вывод 2 2" xfId="1360"/>
    <cellStyle name="Вывод 2_46EE.2011(v1.0)" xfId="1361"/>
    <cellStyle name="Вывод 3" xfId="1362"/>
    <cellStyle name="Вывод 3 2" xfId="1363"/>
    <cellStyle name="Вывод 3_46EE.2011(v1.0)" xfId="1364"/>
    <cellStyle name="Вывод 4" xfId="1365"/>
    <cellStyle name="Вывод 4 2" xfId="1366"/>
    <cellStyle name="Вывод 4_46EE.2011(v1.0)" xfId="1367"/>
    <cellStyle name="Вывод 5" xfId="1368"/>
    <cellStyle name="Вывод 5 2" xfId="1369"/>
    <cellStyle name="Вывод 5_46EE.2011(v1.0)" xfId="1370"/>
    <cellStyle name="Вывод 6" xfId="1371"/>
    <cellStyle name="Вывод 6 2" xfId="1372"/>
    <cellStyle name="Вывод 6_46EE.2011(v1.0)" xfId="1373"/>
    <cellStyle name="Вывод 7" xfId="1374"/>
    <cellStyle name="Вывод 7 2" xfId="1375"/>
    <cellStyle name="Вывод 7_46EE.2011(v1.0)" xfId="1376"/>
    <cellStyle name="Вывод 8" xfId="1377"/>
    <cellStyle name="Вывод 8 2" xfId="1378"/>
    <cellStyle name="Вывод 8_46EE.2011(v1.0)" xfId="1379"/>
    <cellStyle name="Вывод 9" xfId="1380"/>
    <cellStyle name="Вывод 9 2" xfId="1381"/>
    <cellStyle name="Вывод 9_46EE.2011(v1.0)" xfId="1382"/>
    <cellStyle name="Вычисление 10" xfId="1383"/>
    <cellStyle name="Вычисление 2" xfId="1384"/>
    <cellStyle name="Вычисление 2 2" xfId="1385"/>
    <cellStyle name="Вычисление 2_46EE.2011(v1.0)" xfId="1386"/>
    <cellStyle name="Вычисление 3" xfId="1387"/>
    <cellStyle name="Вычисление 3 2" xfId="1388"/>
    <cellStyle name="Вычисление 3_46EE.2011(v1.0)" xfId="1389"/>
    <cellStyle name="Вычисление 4" xfId="1390"/>
    <cellStyle name="Вычисление 4 2" xfId="1391"/>
    <cellStyle name="Вычисление 4_46EE.2011(v1.0)" xfId="1392"/>
    <cellStyle name="Вычисление 5" xfId="1393"/>
    <cellStyle name="Вычисление 5 2" xfId="1394"/>
    <cellStyle name="Вычисление 5_46EE.2011(v1.0)" xfId="1395"/>
    <cellStyle name="Вычисление 6" xfId="1396"/>
    <cellStyle name="Вычисление 6 2" xfId="1397"/>
    <cellStyle name="Вычисление 6_46EE.2011(v1.0)" xfId="1398"/>
    <cellStyle name="Вычисление 7" xfId="1399"/>
    <cellStyle name="Вычисление 7 2" xfId="1400"/>
    <cellStyle name="Вычисление 7_46EE.2011(v1.0)" xfId="1401"/>
    <cellStyle name="Вычисление 8" xfId="1402"/>
    <cellStyle name="Вычисление 8 2" xfId="1403"/>
    <cellStyle name="Вычисление 8_46EE.2011(v1.0)" xfId="1404"/>
    <cellStyle name="Вычисление 9" xfId="1405"/>
    <cellStyle name="Вычисление 9 2" xfId="1406"/>
    <cellStyle name="Вычисление 9_46EE.2011(v1.0)" xfId="1407"/>
    <cellStyle name="Гиперссылка 2" xfId="1408"/>
    <cellStyle name="Гиперссылка 3" xfId="1409"/>
    <cellStyle name="Гиперссылка 3 2" xfId="1410"/>
    <cellStyle name="Гиперссылка 4" xfId="1411"/>
    <cellStyle name="Группа" xfId="1412"/>
    <cellStyle name="Группа 0" xfId="1413"/>
    <cellStyle name="Группа 1" xfId="1414"/>
    <cellStyle name="Группа 2" xfId="1415"/>
    <cellStyle name="Группа 3" xfId="1416"/>
    <cellStyle name="Группа 4" xfId="1417"/>
    <cellStyle name="Группа 5" xfId="1418"/>
    <cellStyle name="Группа 6" xfId="1419"/>
    <cellStyle name="Группа 7" xfId="1420"/>
    <cellStyle name="Группа 8" xfId="1421"/>
    <cellStyle name="Группа_additional slides_04.12.03 _1" xfId="1422"/>
    <cellStyle name="ДАТА" xfId="1423"/>
    <cellStyle name="ДАТА 2" xfId="1424"/>
    <cellStyle name="ДАТА 3" xfId="1425"/>
    <cellStyle name="ДАТА 4" xfId="1426"/>
    <cellStyle name="ДАТА 5" xfId="1427"/>
    <cellStyle name="ДАТА 6" xfId="1428"/>
    <cellStyle name="ДАТА 7" xfId="1429"/>
    <cellStyle name="ДАТА 8" xfId="1430"/>
    <cellStyle name="ДАТА 9" xfId="1431"/>
    <cellStyle name="ДАТА_1" xfId="1432"/>
    <cellStyle name="Денежный 2" xfId="1433"/>
    <cellStyle name="Денежный 2 2" xfId="1434"/>
    <cellStyle name="Денежный 2_INDEX.STATION.2012(v1.0)_" xfId="1435"/>
    <cellStyle name="Заголовок" xfId="1436"/>
    <cellStyle name="Заголовок 1 10" xfId="143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1462"/>
    <cellStyle name="Заголовок 2 2" xfId="1463"/>
    <cellStyle name="Заголовок 2 2 2" xfId="1464"/>
    <cellStyle name="Заголовок 2 2_46EE.2011(v1.0)" xfId="1465"/>
    <cellStyle name="Заголовок 2 3" xfId="1466"/>
    <cellStyle name="Заголовок 2 3 2" xfId="1467"/>
    <cellStyle name="Заголовок 2 3_46EE.2011(v1.0)" xfId="1468"/>
    <cellStyle name="Заголовок 2 4" xfId="1469"/>
    <cellStyle name="Заголовок 2 4 2" xfId="1470"/>
    <cellStyle name="Заголовок 2 4_46EE.2011(v1.0)" xfId="1471"/>
    <cellStyle name="Заголовок 2 5" xfId="1472"/>
    <cellStyle name="Заголовок 2 5 2" xfId="1473"/>
    <cellStyle name="Заголовок 2 5_46EE.2011(v1.0)" xfId="1474"/>
    <cellStyle name="Заголовок 2 6" xfId="1475"/>
    <cellStyle name="Заголовок 2 6 2" xfId="1476"/>
    <cellStyle name="Заголовок 2 6_46EE.2011(v1.0)" xfId="1477"/>
    <cellStyle name="Заголовок 2 7" xfId="1478"/>
    <cellStyle name="Заголовок 2 7 2" xfId="1479"/>
    <cellStyle name="Заголовок 2 7_46EE.2011(v1.0)" xfId="1480"/>
    <cellStyle name="Заголовок 2 8" xfId="1481"/>
    <cellStyle name="Заголовок 2 8 2" xfId="1482"/>
    <cellStyle name="Заголовок 2 8_46EE.2011(v1.0)" xfId="1483"/>
    <cellStyle name="Заголовок 2 9" xfId="1484"/>
    <cellStyle name="Заголовок 2 9 2" xfId="1485"/>
    <cellStyle name="Заголовок 2 9_46EE.2011(v1.0)" xfId="1486"/>
    <cellStyle name="Заголовок 3 10" xfId="1487"/>
    <cellStyle name="Заголовок 3 2" xfId="1488"/>
    <cellStyle name="Заголовок 3 2 2" xfId="1489"/>
    <cellStyle name="Заголовок 3 2_46EE.2011(v1.0)" xfId="1490"/>
    <cellStyle name="Заголовок 3 3" xfId="1491"/>
    <cellStyle name="Заголовок 3 3 2" xfId="1492"/>
    <cellStyle name="Заголовок 3 3_46EE.2011(v1.0)" xfId="1493"/>
    <cellStyle name="Заголовок 3 4" xfId="1494"/>
    <cellStyle name="Заголовок 3 4 2" xfId="1495"/>
    <cellStyle name="Заголовок 3 4_46EE.2011(v1.0)" xfId="1496"/>
    <cellStyle name="Заголовок 3 5" xfId="1497"/>
    <cellStyle name="Заголовок 3 5 2" xfId="1498"/>
    <cellStyle name="Заголовок 3 5_46EE.2011(v1.0)" xfId="1499"/>
    <cellStyle name="Заголовок 3 6" xfId="1500"/>
    <cellStyle name="Заголовок 3 6 2" xfId="1501"/>
    <cellStyle name="Заголовок 3 6_46EE.2011(v1.0)" xfId="1502"/>
    <cellStyle name="Заголовок 3 7" xfId="1503"/>
    <cellStyle name="Заголовок 3 7 2" xfId="1504"/>
    <cellStyle name="Заголовок 3 7_46EE.2011(v1.0)" xfId="1505"/>
    <cellStyle name="Заголовок 3 8" xfId="1506"/>
    <cellStyle name="Заголовок 3 8 2" xfId="1507"/>
    <cellStyle name="Заголовок 3 8_46EE.2011(v1.0)" xfId="1508"/>
    <cellStyle name="Заголовок 3 9" xfId="1509"/>
    <cellStyle name="Заголовок 3 9 2" xfId="1510"/>
    <cellStyle name="Заголовок 3 9_46EE.2011(v1.0)" xfId="1511"/>
    <cellStyle name="Заголовок 4 10" xfId="1512"/>
    <cellStyle name="Заголовок 4 2" xfId="1513"/>
    <cellStyle name="Заголовок 4 2 2" xfId="1514"/>
    <cellStyle name="Заголовок 4 3" xfId="1515"/>
    <cellStyle name="Заголовок 4 3 2" xfId="1516"/>
    <cellStyle name="Заголовок 4 4" xfId="1517"/>
    <cellStyle name="Заголовок 4 4 2" xfId="1518"/>
    <cellStyle name="Заголовок 4 5" xfId="1519"/>
    <cellStyle name="Заголовок 4 5 2" xfId="1520"/>
    <cellStyle name="Заголовок 4 6" xfId="1521"/>
    <cellStyle name="Заголовок 4 6 2" xfId="1522"/>
    <cellStyle name="Заголовок 4 7" xfId="1523"/>
    <cellStyle name="Заголовок 4 7 2" xfId="1524"/>
    <cellStyle name="Заголовок 4 8" xfId="1525"/>
    <cellStyle name="Заголовок 4 8 2" xfId="1526"/>
    <cellStyle name="Заголовок 4 9" xfId="1527"/>
    <cellStyle name="Заголовок 4 9 2" xfId="1528"/>
    <cellStyle name="ЗАГОЛОВОК1" xfId="1529"/>
    <cellStyle name="ЗАГОЛОВОК2" xfId="1530"/>
    <cellStyle name="ЗаголовокСтолбца" xfId="1531"/>
    <cellStyle name="Защитный" xfId="1532"/>
    <cellStyle name="Значение" xfId="1533"/>
    <cellStyle name="Зоголовок" xfId="1534"/>
    <cellStyle name="Итог 10" xfId="1535"/>
    <cellStyle name="Итог 2" xfId="1536"/>
    <cellStyle name="Итог 2 2" xfId="1537"/>
    <cellStyle name="Итог 2_46EE.2011(v1.0)" xfId="1538"/>
    <cellStyle name="Итог 3" xfId="1539"/>
    <cellStyle name="Итог 3 2" xfId="1540"/>
    <cellStyle name="Итог 3_46EE.2011(v1.0)" xfId="1541"/>
    <cellStyle name="Итог 4" xfId="1542"/>
    <cellStyle name="Итог 4 2" xfId="1543"/>
    <cellStyle name="Итог 4_46EE.2011(v1.0)" xfId="1544"/>
    <cellStyle name="Итог 5" xfId="1545"/>
    <cellStyle name="Итог 5 2" xfId="1546"/>
    <cellStyle name="Итог 5_46EE.2011(v1.0)" xfId="1547"/>
    <cellStyle name="Итог 6" xfId="1548"/>
    <cellStyle name="Итог 6 2" xfId="1549"/>
    <cellStyle name="Итог 6_46EE.2011(v1.0)" xfId="1550"/>
    <cellStyle name="Итог 7" xfId="1551"/>
    <cellStyle name="Итог 7 2" xfId="1552"/>
    <cellStyle name="Итог 7_46EE.2011(v1.0)" xfId="1553"/>
    <cellStyle name="Итог 8" xfId="1554"/>
    <cellStyle name="Итог 8 2" xfId="1555"/>
    <cellStyle name="Итог 8_46EE.2011(v1.0)" xfId="1556"/>
    <cellStyle name="Итог 9" xfId="1557"/>
    <cellStyle name="Итог 9 2" xfId="1558"/>
    <cellStyle name="Итог 9_46EE.2011(v1.0)" xfId="1559"/>
    <cellStyle name="Итого" xfId="1560"/>
    <cellStyle name="ИТОГОВЫЙ" xfId="1561"/>
    <cellStyle name="ИТОГОВЫЙ 2" xfId="1562"/>
    <cellStyle name="ИТОГОВЫЙ 3" xfId="1563"/>
    <cellStyle name="ИТОГОВЫЙ 4" xfId="1564"/>
    <cellStyle name="ИТОГОВЫЙ 5" xfId="1565"/>
    <cellStyle name="ИТОГОВЫЙ 6" xfId="1566"/>
    <cellStyle name="ИТОГОВЫЙ 7" xfId="1567"/>
    <cellStyle name="ИТОГОВЫЙ 8" xfId="1568"/>
    <cellStyle name="ИТОГОВЫЙ 9" xfId="1569"/>
    <cellStyle name="ИТОГОВЫЙ_1" xfId="1570"/>
    <cellStyle name="Контрольная ячейка 10" xfId="1571"/>
    <cellStyle name="Контрольная ячейка 2" xfId="1572"/>
    <cellStyle name="Контрольная ячейка 2 2" xfId="1573"/>
    <cellStyle name="Контрольная ячейка 2_46EE.2011(v1.0)" xfId="1574"/>
    <cellStyle name="Контрольная ячейка 3" xfId="1575"/>
    <cellStyle name="Контрольная ячейка 3 2" xfId="1576"/>
    <cellStyle name="Контрольная ячейка 3_46EE.2011(v1.0)" xfId="1577"/>
    <cellStyle name="Контрольная ячейка 4" xfId="1578"/>
    <cellStyle name="Контрольная ячейка 4 2" xfId="1579"/>
    <cellStyle name="Контрольная ячейка 4_46EE.2011(v1.0)" xfId="1580"/>
    <cellStyle name="Контрольная ячейка 5" xfId="1581"/>
    <cellStyle name="Контрольная ячейка 5 2" xfId="1582"/>
    <cellStyle name="Контрольная ячейка 5_46EE.2011(v1.0)" xfId="1583"/>
    <cellStyle name="Контрольная ячейка 6" xfId="1584"/>
    <cellStyle name="Контрольная ячейка 6 2" xfId="1585"/>
    <cellStyle name="Контрольная ячейка 6_46EE.2011(v1.0)" xfId="1586"/>
    <cellStyle name="Контрольная ячейка 7" xfId="1587"/>
    <cellStyle name="Контрольная ячейка 7 2" xfId="1588"/>
    <cellStyle name="Контрольная ячейка 7_46EE.2011(v1.0)" xfId="1589"/>
    <cellStyle name="Контрольная ячейка 8" xfId="1590"/>
    <cellStyle name="Контрольная ячейка 8 2" xfId="1591"/>
    <cellStyle name="Контрольная ячейка 8_46EE.2011(v1.0)" xfId="1592"/>
    <cellStyle name="Контрольная ячейка 9" xfId="1593"/>
    <cellStyle name="Контрольная ячейка 9 2" xfId="1594"/>
    <cellStyle name="Контрольная ячейка 9_46EE.2011(v1.0)" xfId="1595"/>
    <cellStyle name="Миша (бланки отчетности)" xfId="1596"/>
    <cellStyle name="Мои наименования показателей" xfId="1597"/>
    <cellStyle name="Мои наименования показателей 2" xfId="1598"/>
    <cellStyle name="Мои наименования показателей 2 2" xfId="1599"/>
    <cellStyle name="Мои наименования показателей 2 3" xfId="1600"/>
    <cellStyle name="Мои наименования показателей 2 4" xfId="1601"/>
    <cellStyle name="Мои наименования показателей 2 5" xfId="1602"/>
    <cellStyle name="Мои наименования показателей 2 6" xfId="1603"/>
    <cellStyle name="Мои наименования показателей 2 7" xfId="1604"/>
    <cellStyle name="Мои наименования показателей 2 8" xfId="1605"/>
    <cellStyle name="Мои наименования показателей 2 9" xfId="1606"/>
    <cellStyle name="Мои наименования показателей 2_1" xfId="1607"/>
    <cellStyle name="Мои наименования показателей 3" xfId="1608"/>
    <cellStyle name="Мои наименования показателей 3 2" xfId="1609"/>
    <cellStyle name="Мои наименования показателей 3 3" xfId="1610"/>
    <cellStyle name="Мои наименования показателей 3 4" xfId="1611"/>
    <cellStyle name="Мои наименования показателей 3 5" xfId="1612"/>
    <cellStyle name="Мои наименования показателей 3 6" xfId="1613"/>
    <cellStyle name="Мои наименования показателей 3 7" xfId="1614"/>
    <cellStyle name="Мои наименования показателей 3 8" xfId="1615"/>
    <cellStyle name="Мои наименования показателей 3 9" xfId="1616"/>
    <cellStyle name="Мои наименования показателей 3_1" xfId="1617"/>
    <cellStyle name="Мои наименования показателей 4" xfId="1618"/>
    <cellStyle name="Мои наименования показателей 4 2" xfId="1619"/>
    <cellStyle name="Мои наименования показателей 4 3" xfId="1620"/>
    <cellStyle name="Мои наименования показателей 4 4" xfId="1621"/>
    <cellStyle name="Мои наименования показателей 4 5" xfId="1622"/>
    <cellStyle name="Мои наименования показателей 4 6" xfId="1623"/>
    <cellStyle name="Мои наименования показателей 4 7" xfId="1624"/>
    <cellStyle name="Мои наименования показателей 4 8" xfId="1625"/>
    <cellStyle name="Мои наименования показателей 4 9" xfId="1626"/>
    <cellStyle name="Мои наименования показателей 4_1" xfId="1627"/>
    <cellStyle name="Мои наименования показателей 5" xfId="1628"/>
    <cellStyle name="Мои наименования показателей 5 2" xfId="1629"/>
    <cellStyle name="Мои наименования показателей 5 3" xfId="1630"/>
    <cellStyle name="Мои наименования показателей 5 4" xfId="1631"/>
    <cellStyle name="Мои наименования показателей 5 5" xfId="1632"/>
    <cellStyle name="Мои наименования показателей 5 6" xfId="1633"/>
    <cellStyle name="Мои наименования показателей 5 7" xfId="1634"/>
    <cellStyle name="Мои наименования показателей 5 8" xfId="1635"/>
    <cellStyle name="Мои наименования показателей 5 9" xfId="1636"/>
    <cellStyle name="Мои наименования показателей 5_1" xfId="1637"/>
    <cellStyle name="Мои наименования показателей 6" xfId="1638"/>
    <cellStyle name="Мои наименования показателей 6 2" xfId="1639"/>
    <cellStyle name="Мои наименования показателей 6 3" xfId="1640"/>
    <cellStyle name="Мои наименования показателей 6_46EE.2011(v1.0)" xfId="1641"/>
    <cellStyle name="Мои наименования показателей 7" xfId="1642"/>
    <cellStyle name="Мои наименования показателей 7 2" xfId="1643"/>
    <cellStyle name="Мои наименования показателей 7 3" xfId="1644"/>
    <cellStyle name="Мои наименования показателей 7_46EE.2011(v1.0)" xfId="1645"/>
    <cellStyle name="Мои наименования показателей 8" xfId="1646"/>
    <cellStyle name="Мои наименования показателей 8 2" xfId="1647"/>
    <cellStyle name="Мои наименования показателей 8 3" xfId="1648"/>
    <cellStyle name="Мои наименования показателей 8_46EE.2011(v1.0)" xfId="1649"/>
    <cellStyle name="Мои наименования показателей_46EE.2011" xfId="1650"/>
    <cellStyle name="Мой заголовок" xfId="1651"/>
    <cellStyle name="Мой заголовок листа" xfId="1652"/>
    <cellStyle name="назв фил" xfId="1653"/>
    <cellStyle name="Название 10" xfId="1654"/>
    <cellStyle name="Название 2" xfId="1655"/>
    <cellStyle name="Название 2 2" xfId="1656"/>
    <cellStyle name="Название 3" xfId="1657"/>
    <cellStyle name="Название 3 2" xfId="1658"/>
    <cellStyle name="Название 4" xfId="1659"/>
    <cellStyle name="Название 4 2" xfId="1660"/>
    <cellStyle name="Название 5" xfId="1661"/>
    <cellStyle name="Название 5 2" xfId="1662"/>
    <cellStyle name="Название 6" xfId="1663"/>
    <cellStyle name="Название 6 2" xfId="1664"/>
    <cellStyle name="Название 7" xfId="1665"/>
    <cellStyle name="Название 7 2" xfId="1666"/>
    <cellStyle name="Название 8" xfId="1667"/>
    <cellStyle name="Название 8 2" xfId="1668"/>
    <cellStyle name="Название 9" xfId="1669"/>
    <cellStyle name="Название 9 2" xfId="1670"/>
    <cellStyle name="Названия_в_одну_строку" xfId="1671"/>
    <cellStyle name="Невидимый" xfId="1672"/>
    <cellStyle name="Нейтральный 10" xfId="1673"/>
    <cellStyle name="Нейтральный 2" xfId="1674"/>
    <cellStyle name="Нейтральный 2 2" xfId="1675"/>
    <cellStyle name="Нейтральный 3" xfId="1676"/>
    <cellStyle name="Нейтральный 3 2" xfId="1677"/>
    <cellStyle name="Нейтральный 4" xfId="1678"/>
    <cellStyle name="Нейтральный 4 2" xfId="1679"/>
    <cellStyle name="Нейтральный 5" xfId="1680"/>
    <cellStyle name="Нейтральный 5 2" xfId="1681"/>
    <cellStyle name="Нейтральный 6" xfId="1682"/>
    <cellStyle name="Нейтральный 6 2" xfId="1683"/>
    <cellStyle name="Нейтральный 7" xfId="1684"/>
    <cellStyle name="Нейтральный 7 2" xfId="1685"/>
    <cellStyle name="Нейтральный 8" xfId="1686"/>
    <cellStyle name="Нейтральный 8 2" xfId="1687"/>
    <cellStyle name="Нейтральный 9" xfId="1688"/>
    <cellStyle name="Нейтральный 9 2" xfId="1689"/>
    <cellStyle name="Низ1" xfId="1690"/>
    <cellStyle name="Низ2" xfId="1691"/>
    <cellStyle name="Обычный" xfId="0" builtinId="0"/>
    <cellStyle name="Обычный 10" xfId="9"/>
    <cellStyle name="Обычный 11" xfId="1692"/>
    <cellStyle name="Обычный 11 2" xfId="1693"/>
    <cellStyle name="Обычный 11 3" xfId="1694"/>
    <cellStyle name="Обычный 11_ARMRAZR" xfId="1695"/>
    <cellStyle name="Обычный 12" xfId="1696"/>
    <cellStyle name="Обычный 12 2" xfId="1697"/>
    <cellStyle name="Обычный 12 3" xfId="1698"/>
    <cellStyle name="Обычный 13" xfId="1699"/>
    <cellStyle name="Обычный 14" xfId="1700"/>
    <cellStyle name="Обычный 15" xfId="1701"/>
    <cellStyle name="Обычный 16" xfId="1702"/>
    <cellStyle name="Обычный 17" xfId="1703"/>
    <cellStyle name="Обычный 2" xfId="2"/>
    <cellStyle name="Обычный 2 2" xfId="1704"/>
    <cellStyle name="Обычный 2 2 2" xfId="1705"/>
    <cellStyle name="Обычный 2 2 3" xfId="1706"/>
    <cellStyle name="Обычный 2 2_46EE.2011(v1.0)" xfId="1707"/>
    <cellStyle name="Обычный 2 3" xfId="1708"/>
    <cellStyle name="Обычный 2 3 2" xfId="1709"/>
    <cellStyle name="Обычный 2 3 3" xfId="1710"/>
    <cellStyle name="Обычный 2 3_46EE.2011(v1.0)" xfId="1711"/>
    <cellStyle name="Обычный 2 4" xfId="1712"/>
    <cellStyle name="Обычный 2 4 2" xfId="1713"/>
    <cellStyle name="Обычный 2 4 3" xfId="1714"/>
    <cellStyle name="Обычный 2 4_46EE.2011(v1.0)" xfId="1715"/>
    <cellStyle name="Обычный 2 5" xfId="1716"/>
    <cellStyle name="Обычный 2 5 2" xfId="1717"/>
    <cellStyle name="Обычный 2 5 3" xfId="1718"/>
    <cellStyle name="Обычный 2 5_46EE.2011(v1.0)" xfId="1719"/>
    <cellStyle name="Обычный 2 6" xfId="1720"/>
    <cellStyle name="Обычный 2 6 2" xfId="1721"/>
    <cellStyle name="Обычный 2 6 3" xfId="1722"/>
    <cellStyle name="Обычный 2 6_46EE.2011(v1.0)" xfId="1723"/>
    <cellStyle name="Обычный 2 7" xfId="1724"/>
    <cellStyle name="Обычный 2 8" xfId="1725"/>
    <cellStyle name="Обычный 2 9" xfId="1726"/>
    <cellStyle name="Обычный 2_1" xfId="1727"/>
    <cellStyle name="Обычный 3" xfId="1"/>
    <cellStyle name="Обычный 3 2" xfId="1728"/>
    <cellStyle name="Обычный 3 3" xfId="1729"/>
    <cellStyle name="Обычный 3_Общехоз." xfId="1730"/>
    <cellStyle name="Обычный 4" xfId="3"/>
    <cellStyle name="Обычный 4 2" xfId="1731"/>
    <cellStyle name="Обычный 4 2 2" xfId="1732"/>
    <cellStyle name="Обычный 4 2_BALANCE.WARM.2011YEAR(v1.5)" xfId="1733"/>
    <cellStyle name="Обычный 4 3" xfId="1734"/>
    <cellStyle name="Обычный 4 4" xfId="1735"/>
    <cellStyle name="Обычный 4 5" xfId="1736"/>
    <cellStyle name="Обычный 4 6" xfId="1737"/>
    <cellStyle name="Обычный 4 7" xfId="1738"/>
    <cellStyle name="Обычный 4 8" xfId="1739"/>
    <cellStyle name="Обычный 4_EE.20.MET.SVOD.2.73_v0.1" xfId="1740"/>
    <cellStyle name="Обычный 5" xfId="4"/>
    <cellStyle name="Обычный 6" xfId="5"/>
    <cellStyle name="Обычный 6 2" xfId="1741"/>
    <cellStyle name="Обычный 7" xfId="6"/>
    <cellStyle name="Обычный 8" xfId="7"/>
    <cellStyle name="Обычный 9" xfId="8"/>
    <cellStyle name="Обычный 9 2" xfId="1742"/>
    <cellStyle name="Обычный 9 3" xfId="1743"/>
    <cellStyle name="Обычный 9 3 2" xfId="1744"/>
    <cellStyle name="Ошибка" xfId="1745"/>
    <cellStyle name="Плохой 10" xfId="1746"/>
    <cellStyle name="Плохой 2" xfId="1747"/>
    <cellStyle name="Плохой 2 2" xfId="1748"/>
    <cellStyle name="Плохой 3" xfId="1749"/>
    <cellStyle name="Плохой 3 2" xfId="1750"/>
    <cellStyle name="Плохой 4" xfId="1751"/>
    <cellStyle name="Плохой 4 2" xfId="1752"/>
    <cellStyle name="Плохой 5" xfId="1753"/>
    <cellStyle name="Плохой 5 2" xfId="1754"/>
    <cellStyle name="Плохой 6" xfId="1755"/>
    <cellStyle name="Плохой 6 2" xfId="1756"/>
    <cellStyle name="Плохой 7" xfId="1757"/>
    <cellStyle name="Плохой 7 2" xfId="1758"/>
    <cellStyle name="Плохой 8" xfId="1759"/>
    <cellStyle name="Плохой 8 2" xfId="1760"/>
    <cellStyle name="Плохой 9" xfId="1761"/>
    <cellStyle name="Плохой 9 2" xfId="1762"/>
    <cellStyle name="По центру с переносом" xfId="1763"/>
    <cellStyle name="По ширине с переносом" xfId="1764"/>
    <cellStyle name="Подгруппа" xfId="1765"/>
    <cellStyle name="Поле ввода" xfId="1766"/>
    <cellStyle name="Пояснение 10" xfId="1767"/>
    <cellStyle name="Пояснение 2" xfId="1768"/>
    <cellStyle name="Пояснение 2 2" xfId="1769"/>
    <cellStyle name="Пояснение 3" xfId="1770"/>
    <cellStyle name="Пояснение 3 2" xfId="1771"/>
    <cellStyle name="Пояснение 4" xfId="1772"/>
    <cellStyle name="Пояснение 4 2" xfId="1773"/>
    <cellStyle name="Пояснение 5" xfId="1774"/>
    <cellStyle name="Пояснение 5 2" xfId="1775"/>
    <cellStyle name="Пояснение 6" xfId="1776"/>
    <cellStyle name="Пояснение 6 2" xfId="1777"/>
    <cellStyle name="Пояснение 7" xfId="1778"/>
    <cellStyle name="Пояснение 7 2" xfId="1779"/>
    <cellStyle name="Пояснение 8" xfId="1780"/>
    <cellStyle name="Пояснение 8 2" xfId="1781"/>
    <cellStyle name="Пояснение 9" xfId="1782"/>
    <cellStyle name="Пояснение 9 2" xfId="1783"/>
    <cellStyle name="Примечание 10" xfId="1784"/>
    <cellStyle name="Примечание 10 2" xfId="1785"/>
    <cellStyle name="Примечание 10 3" xfId="1786"/>
    <cellStyle name="Примечание 10_46EE.2011(v1.0)" xfId="1787"/>
    <cellStyle name="Примечание 11" xfId="1788"/>
    <cellStyle name="Примечание 11 2" xfId="1789"/>
    <cellStyle name="Примечание 11 3" xfId="1790"/>
    <cellStyle name="Примечание 11_46EE.2011(v1.0)" xfId="1791"/>
    <cellStyle name="Примечание 12" xfId="1792"/>
    <cellStyle name="Примечание 12 2" xfId="1793"/>
    <cellStyle name="Примечание 12 3" xfId="1794"/>
    <cellStyle name="Примечание 12_46EE.2011(v1.0)" xfId="1795"/>
    <cellStyle name="Примечание 13" xfId="1796"/>
    <cellStyle name="Примечание 14" xfId="1797"/>
    <cellStyle name="Примечание 15" xfId="1798"/>
    <cellStyle name="Примечание 16" xfId="1799"/>
    <cellStyle name="Примечание 17" xfId="1800"/>
    <cellStyle name="Примечание 18" xfId="1801"/>
    <cellStyle name="Примечание 19" xfId="1802"/>
    <cellStyle name="Примечание 2" xfId="1803"/>
    <cellStyle name="Примечание 2 10" xfId="1804"/>
    <cellStyle name="Примечание 2 11" xfId="1805"/>
    <cellStyle name="Примечание 2 12" xfId="1806"/>
    <cellStyle name="Примечание 2 13" xfId="1807"/>
    <cellStyle name="Примечание 2 2" xfId="1808"/>
    <cellStyle name="Примечание 2 3" xfId="1809"/>
    <cellStyle name="Примечание 2 4" xfId="1810"/>
    <cellStyle name="Примечание 2 5" xfId="1811"/>
    <cellStyle name="Примечание 2 6" xfId="1812"/>
    <cellStyle name="Примечание 2 7" xfId="1813"/>
    <cellStyle name="Примечание 2 8" xfId="1814"/>
    <cellStyle name="Примечание 2 9" xfId="1815"/>
    <cellStyle name="Примечание 2_46EE.2011(v1.0)" xfId="1816"/>
    <cellStyle name="Примечание 20" xfId="1817"/>
    <cellStyle name="Примечание 21" xfId="1818"/>
    <cellStyle name="Примечание 22" xfId="1819"/>
    <cellStyle name="Примечание 23" xfId="1820"/>
    <cellStyle name="Примечание 24" xfId="1821"/>
    <cellStyle name="Примечание 3" xfId="1822"/>
    <cellStyle name="Примечание 3 2" xfId="1823"/>
    <cellStyle name="Примечание 3 3" xfId="1824"/>
    <cellStyle name="Примечание 3 4" xfId="1825"/>
    <cellStyle name="Примечание 3 5" xfId="1826"/>
    <cellStyle name="Примечание 3 6" xfId="1827"/>
    <cellStyle name="Примечание 3 7" xfId="1828"/>
    <cellStyle name="Примечание 3 8" xfId="1829"/>
    <cellStyle name="Примечание 3 9" xfId="1830"/>
    <cellStyle name="Примечание 3_46EE.2011(v1.0)" xfId="1831"/>
    <cellStyle name="Примечание 4" xfId="1832"/>
    <cellStyle name="Примечание 4 2" xfId="1833"/>
    <cellStyle name="Примечание 4 3" xfId="1834"/>
    <cellStyle name="Примечание 4 4" xfId="1835"/>
    <cellStyle name="Примечание 4 5" xfId="1836"/>
    <cellStyle name="Примечание 4 6" xfId="1837"/>
    <cellStyle name="Примечание 4 7" xfId="1838"/>
    <cellStyle name="Примечание 4 8" xfId="1839"/>
    <cellStyle name="Примечание 4 9" xfId="1840"/>
    <cellStyle name="Примечание 4_46EE.2011(v1.0)" xfId="1841"/>
    <cellStyle name="Примечание 5" xfId="1842"/>
    <cellStyle name="Примечание 5 2" xfId="1843"/>
    <cellStyle name="Примечание 5 3" xfId="1844"/>
    <cellStyle name="Примечание 5 4" xfId="1845"/>
    <cellStyle name="Примечание 5 5" xfId="1846"/>
    <cellStyle name="Примечание 5 6" xfId="1847"/>
    <cellStyle name="Примечание 5 7" xfId="1848"/>
    <cellStyle name="Примечание 5 8" xfId="1849"/>
    <cellStyle name="Примечание 5 9" xfId="1850"/>
    <cellStyle name="Примечание 5_46EE.2011(v1.0)" xfId="1851"/>
    <cellStyle name="Примечание 6" xfId="1852"/>
    <cellStyle name="Примечание 6 2" xfId="1853"/>
    <cellStyle name="Примечание 6_46EE.2011(v1.0)" xfId="1854"/>
    <cellStyle name="Примечание 7" xfId="1855"/>
    <cellStyle name="Примечание 7 2" xfId="1856"/>
    <cellStyle name="Примечание 7_46EE.2011(v1.0)" xfId="1857"/>
    <cellStyle name="Примечание 8" xfId="1858"/>
    <cellStyle name="Примечание 8 2" xfId="1859"/>
    <cellStyle name="Примечание 8_46EE.2011(v1.0)" xfId="1860"/>
    <cellStyle name="Примечание 9" xfId="1861"/>
    <cellStyle name="Примечание 9 2" xfId="1862"/>
    <cellStyle name="Примечание 9_46EE.2011(v1.0)" xfId="1863"/>
    <cellStyle name="Продукт" xfId="1864"/>
    <cellStyle name="Процент_4кв" xfId="1865"/>
    <cellStyle name="Процентный 10" xfId="1866"/>
    <cellStyle name="Процентный 2" xfId="1867"/>
    <cellStyle name="Процентный 2 2" xfId="1868"/>
    <cellStyle name="Процентный 2 3" xfId="1869"/>
    <cellStyle name="Процентный 3" xfId="1870"/>
    <cellStyle name="Процентный 3 2" xfId="1871"/>
    <cellStyle name="Процентный 3 3" xfId="1872"/>
    <cellStyle name="Процентный 4" xfId="1873"/>
    <cellStyle name="Процентный 4 2" xfId="1874"/>
    <cellStyle name="Процентный 4 3" xfId="1875"/>
    <cellStyle name="Процентный 5" xfId="1876"/>
    <cellStyle name="Процентный 6" xfId="1877"/>
    <cellStyle name="Процентный 7" xfId="1878"/>
    <cellStyle name="Процентный 9" xfId="1879"/>
    <cellStyle name="Разница" xfId="1880"/>
    <cellStyle name="Рамки" xfId="1881"/>
    <cellStyle name="Сводная таблица" xfId="1882"/>
    <cellStyle name="Связанная ячейка 10" xfId="1883"/>
    <cellStyle name="Связанная ячейка 2" xfId="1884"/>
    <cellStyle name="Связанная ячейка 2 2" xfId="1885"/>
    <cellStyle name="Связанная ячейка 2_46EE.2011(v1.0)" xfId="1886"/>
    <cellStyle name="Связанная ячейка 3" xfId="1887"/>
    <cellStyle name="Связанная ячейка 3 2" xfId="1888"/>
    <cellStyle name="Связанная ячейка 3_46EE.2011(v1.0)" xfId="1889"/>
    <cellStyle name="Связанная ячейка 4" xfId="1890"/>
    <cellStyle name="Связанная ячейка 4 2" xfId="1891"/>
    <cellStyle name="Связанная ячейка 4_46EE.2011(v1.0)" xfId="1892"/>
    <cellStyle name="Связанная ячейка 5" xfId="1893"/>
    <cellStyle name="Связанная ячейка 5 2" xfId="1894"/>
    <cellStyle name="Связанная ячейка 5_46EE.2011(v1.0)" xfId="1895"/>
    <cellStyle name="Связанная ячейка 6" xfId="1896"/>
    <cellStyle name="Связанная ячейка 6 2" xfId="1897"/>
    <cellStyle name="Связанная ячейка 6_46EE.2011(v1.0)" xfId="1898"/>
    <cellStyle name="Связанная ячейка 7" xfId="1899"/>
    <cellStyle name="Связанная ячейка 7 2" xfId="1900"/>
    <cellStyle name="Связанная ячейка 7_46EE.2011(v1.0)" xfId="1901"/>
    <cellStyle name="Связанная ячейка 8" xfId="1902"/>
    <cellStyle name="Связанная ячейка 8 2" xfId="1903"/>
    <cellStyle name="Связанная ячейка 8_46EE.2011(v1.0)" xfId="1904"/>
    <cellStyle name="Связанная ячейка 9" xfId="1905"/>
    <cellStyle name="Связанная ячейка 9 2" xfId="1906"/>
    <cellStyle name="Связанная ячейка 9_46EE.2011(v1.0)" xfId="1907"/>
    <cellStyle name="Стиль 1" xfId="1908"/>
    <cellStyle name="Стиль 1 2" xfId="1909"/>
    <cellStyle name="Стиль 1 2 2" xfId="1910"/>
    <cellStyle name="Стиль 1 2_EE.2REK.P2011.4.78(v0.3)" xfId="1911"/>
    <cellStyle name="Стиль 1_RAB с 2010 года" xfId="1912"/>
    <cellStyle name="Стиль 2" xfId="1913"/>
    <cellStyle name="Стиль_названий" xfId="1914"/>
    <cellStyle name="Субсчет" xfId="1915"/>
    <cellStyle name="Счет" xfId="1916"/>
    <cellStyle name="ТЕКСТ" xfId="1917"/>
    <cellStyle name="ТЕКСТ 10" xfId="1918"/>
    <cellStyle name="ТЕКСТ 11" xfId="1919"/>
    <cellStyle name="ТЕКСТ 12" xfId="1920"/>
    <cellStyle name="ТЕКСТ 13" xfId="1921"/>
    <cellStyle name="ТЕКСТ 2" xfId="1922"/>
    <cellStyle name="ТЕКСТ 3" xfId="1923"/>
    <cellStyle name="ТЕКСТ 4" xfId="1924"/>
    <cellStyle name="ТЕКСТ 5" xfId="1925"/>
    <cellStyle name="ТЕКСТ 6" xfId="1926"/>
    <cellStyle name="ТЕКСТ 7" xfId="1927"/>
    <cellStyle name="ТЕКСТ 8" xfId="1928"/>
    <cellStyle name="ТЕКСТ 9" xfId="1929"/>
    <cellStyle name="Текст предупреждения 10" xfId="1930"/>
    <cellStyle name="Текст предупреждения 2" xfId="1931"/>
    <cellStyle name="Текст предупреждения 2 2" xfId="1932"/>
    <cellStyle name="Текст предупреждения 3" xfId="1933"/>
    <cellStyle name="Текст предупреждения 3 2" xfId="1934"/>
    <cellStyle name="Текст предупреждения 4" xfId="1935"/>
    <cellStyle name="Текст предупреждения 4 2" xfId="1936"/>
    <cellStyle name="Текст предупреждения 5" xfId="1937"/>
    <cellStyle name="Текст предупреждения 5 2" xfId="1938"/>
    <cellStyle name="Текст предупреждения 6" xfId="1939"/>
    <cellStyle name="Текст предупреждения 6 2" xfId="1940"/>
    <cellStyle name="Текст предупреждения 7" xfId="1941"/>
    <cellStyle name="Текст предупреждения 7 2" xfId="1942"/>
    <cellStyle name="Текст предупреждения 8" xfId="1943"/>
    <cellStyle name="Текст предупреждения 8 2" xfId="1944"/>
    <cellStyle name="Текст предупреждения 9" xfId="1945"/>
    <cellStyle name="Текст предупреждения 9 2" xfId="1946"/>
    <cellStyle name="Текстовый" xfId="1947"/>
    <cellStyle name="Текстовый 10" xfId="1948"/>
    <cellStyle name="Текстовый 11" xfId="1949"/>
    <cellStyle name="Текстовый 12" xfId="1950"/>
    <cellStyle name="Текстовый 13" xfId="1951"/>
    <cellStyle name="Текстовый 2" xfId="1952"/>
    <cellStyle name="Текстовый 3" xfId="1953"/>
    <cellStyle name="Текстовый 4" xfId="1954"/>
    <cellStyle name="Текстовый 5" xfId="1955"/>
    <cellStyle name="Текстовый 6" xfId="1956"/>
    <cellStyle name="Текстовый 7" xfId="1957"/>
    <cellStyle name="Текстовый 8" xfId="1958"/>
    <cellStyle name="Текстовый 9" xfId="1959"/>
    <cellStyle name="Текстовый_1" xfId="1960"/>
    <cellStyle name="Тысячи [0]_22гк" xfId="1961"/>
    <cellStyle name="Тысячи_22гк" xfId="1962"/>
    <cellStyle name="ФИКСИРОВАННЫЙ" xfId="1963"/>
    <cellStyle name="ФИКСИРОВАННЫЙ 2" xfId="1964"/>
    <cellStyle name="ФИКСИРОВАННЫЙ 3" xfId="1965"/>
    <cellStyle name="ФИКСИРОВАННЫЙ 4" xfId="1966"/>
    <cellStyle name="ФИКСИРОВАННЫЙ 5" xfId="1967"/>
    <cellStyle name="ФИКСИРОВАННЫЙ 6" xfId="1968"/>
    <cellStyle name="ФИКСИРОВАННЫЙ 7" xfId="1969"/>
    <cellStyle name="ФИКСИРОВАННЫЙ 8" xfId="1970"/>
    <cellStyle name="ФИКСИРОВАННЫЙ 9" xfId="1971"/>
    <cellStyle name="ФИКСИРОВАННЫЙ_1" xfId="1972"/>
    <cellStyle name="Финансовый 2" xfId="1973"/>
    <cellStyle name="Финансовый 2 2" xfId="1974"/>
    <cellStyle name="Финансовый 2 2 2" xfId="1975"/>
    <cellStyle name="Финансовый 2 2_INDEX.STATION.2012(v1.0)_" xfId="1976"/>
    <cellStyle name="Финансовый 2 3" xfId="1977"/>
    <cellStyle name="Финансовый 2 4" xfId="1978"/>
    <cellStyle name="Финансовый 2 5" xfId="1979"/>
    <cellStyle name="Финансовый 2 6" xfId="1980"/>
    <cellStyle name="Финансовый 2 7" xfId="1981"/>
    <cellStyle name="Финансовый 2_46EE.2011(v1.0)" xfId="1982"/>
    <cellStyle name="Финансовый 3" xfId="1983"/>
    <cellStyle name="Финансовый 3 2" xfId="1984"/>
    <cellStyle name="Финансовый 3 2 2" xfId="1985"/>
    <cellStyle name="Финансовый 3 2_TEHSHEET" xfId="1986"/>
    <cellStyle name="Финансовый 3 3" xfId="1987"/>
    <cellStyle name="Финансовый 3 4" xfId="1988"/>
    <cellStyle name="Финансовый 3 5" xfId="1989"/>
    <cellStyle name="Финансовый 3_ARMRAZR" xfId="1990"/>
    <cellStyle name="Финансовый 4" xfId="1991"/>
    <cellStyle name="Финансовый 4 2" xfId="1992"/>
    <cellStyle name="Финансовый 4_TEHSHEET" xfId="1993"/>
    <cellStyle name="Финансовый 5" xfId="1994"/>
    <cellStyle name="Финансовый 6" xfId="1995"/>
    <cellStyle name="Финансовый 7" xfId="1996"/>
    <cellStyle name="Финансовый0[0]_FU_bal" xfId="1997"/>
    <cellStyle name="Формула" xfId="1998"/>
    <cellStyle name="Формула 2" xfId="1999"/>
    <cellStyle name="Формула 3" xfId="2000"/>
    <cellStyle name="Формула_A РТ 2009 Рязаньэнерго" xfId="2001"/>
    <cellStyle name="ФормулаВБ" xfId="2002"/>
    <cellStyle name="ФормулаВБ 2" xfId="2003"/>
    <cellStyle name="ФормулаНаКонтроль" xfId="2004"/>
    <cellStyle name="Хороший 10" xfId="2005"/>
    <cellStyle name="Хороший 2" xfId="2006"/>
    <cellStyle name="Хороший 2 2" xfId="2007"/>
    <cellStyle name="Хороший 3" xfId="2008"/>
    <cellStyle name="Хороший 3 2" xfId="2009"/>
    <cellStyle name="Хороший 4" xfId="2010"/>
    <cellStyle name="Хороший 4 2" xfId="2011"/>
    <cellStyle name="Хороший 5" xfId="2012"/>
    <cellStyle name="Хороший 5 2" xfId="2013"/>
    <cellStyle name="Хороший 6" xfId="2014"/>
    <cellStyle name="Хороший 6 2" xfId="2015"/>
    <cellStyle name="Хороший 7" xfId="2016"/>
    <cellStyle name="Хороший 7 2" xfId="2017"/>
    <cellStyle name="Хороший 8" xfId="2018"/>
    <cellStyle name="Хороший 8 2" xfId="2019"/>
    <cellStyle name="Хороший 9" xfId="2020"/>
    <cellStyle name="Хороший 9 2" xfId="2021"/>
    <cellStyle name="Цена_продукта" xfId="2022"/>
    <cellStyle name="Цифры по центру с десятыми" xfId="2023"/>
    <cellStyle name="число" xfId="2024"/>
    <cellStyle name="Џђћ–…ќ’ќ›‰" xfId="2025"/>
    <cellStyle name="Џђћ–…ќ’ќ›‰ 2" xfId="2026"/>
    <cellStyle name="Џђћ–…ќ’ќ›‰ 3" xfId="2027"/>
    <cellStyle name="Џђћ–…ќ’ќ›‰ 4" xfId="2028"/>
    <cellStyle name="Џђћ–…ќ’ќ›‰ 5" xfId="2029"/>
    <cellStyle name="Џђћ–…ќ’ќ›‰ 6" xfId="2030"/>
    <cellStyle name="Џђћ–…ќ’ќ›‰ 7" xfId="2031"/>
    <cellStyle name="Шапка" xfId="2032"/>
    <cellStyle name="Шапка таблицы" xfId="2033"/>
    <cellStyle name="Шапка_UPDATE.MONITORING.OS.EE.2.02.TO.1.3.64" xfId="2034"/>
    <cellStyle name="ШАУ" xfId="2035"/>
    <cellStyle name="標準_PL-CF sheet" xfId="2036"/>
    <cellStyle name="䁺_x0001_" xfId="20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-&#1092;&#1072;&#1082;&#1090;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ina/Documents/&#1064;&#1072;&#1073;&#1083;&#1086;&#1085;&#1099;%20&#1058;&#1057;&#1054;%20&#1085;&#1072;%202015%20&#1075;&#1086;&#1076;/ENERGY.KTL.LT.CALC.NVV.NET.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inaLV/Documents/&#1044;&#1077;&#1083;&#1072;%202018%20&#1075;/&#1061;&#1052;&#1040;&#1054;%20&#1040;&#1054;%20&#1063;&#1077;&#1088;&#1085;&#1086;&#1075;&#1086;&#1088;&#1101;&#1085;&#1077;&#1088;&#1075;&#1086;/&#1090;&#1072;&#1088;&#1080;&#1092;%202018%20%20&#1054;&#1040;&#1054;%20&#1063;&#1077;&#1088;&#1085;&#1086;&#1075;&#1086;&#1088;&#1101;&#1085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/2018%20&#1075;&#1086;&#1076;/&#1059;&#1089;&#1083;&#1091;&#1075;&#1080;%20&#1087;&#1086;%20&#1087;&#1077;&#1088;&#1077;&#1076;&#1072;&#1095;&#1077;%20&#1101;&#1083;&#1077;&#1082;&#1090;&#1088;&#1086;&#1101;&#1085;&#1077;&#1088;&#1075;&#1080;&#1080;/&#1056;&#1072;&#1089;&#1095;&#1077;&#1090;&#1099;/&#1064;&#1072;&#1073;&#1083;&#1086;&#1085;-2018-&#1091;&#1090;&#1074;&#1077;&#1088;&#1078;&#1076;&#1077;&#1085;&#1085;&#1099;&#1081;%20&#1056;&#106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сайт"/>
      <sheetName val="Расчет"/>
      <sheetName val="протокол на 2019год-согласованн"/>
      <sheetName val="Год"/>
      <sheetName val="Свод"/>
    </sheetNames>
    <sheetDataSet>
      <sheetData sheetId="0"/>
      <sheetData sheetId="1"/>
      <sheetData sheetId="2">
        <row r="21">
          <cell r="R21">
            <v>22487.671298184792</v>
          </cell>
        </row>
        <row r="22">
          <cell r="R22">
            <v>5986.621325700261</v>
          </cell>
        </row>
        <row r="23">
          <cell r="R23">
            <v>370858.84876274865</v>
          </cell>
        </row>
        <row r="25">
          <cell r="R25">
            <v>57606.547532405813</v>
          </cell>
        </row>
        <row r="27">
          <cell r="R27">
            <v>2683.0430543725674</v>
          </cell>
        </row>
        <row r="28">
          <cell r="R28">
            <v>4805.353200857201</v>
          </cell>
        </row>
        <row r="29">
          <cell r="R29">
            <v>2169.4194504430288</v>
          </cell>
        </row>
        <row r="30">
          <cell r="R30">
            <v>330.68833248942917</v>
          </cell>
        </row>
        <row r="31">
          <cell r="R31">
            <v>125832.23126763213</v>
          </cell>
        </row>
        <row r="32">
          <cell r="R32">
            <v>0</v>
          </cell>
        </row>
        <row r="33">
          <cell r="R33">
            <v>1475.6124061002358</v>
          </cell>
        </row>
        <row r="34">
          <cell r="R34">
            <v>1125.0124953118682</v>
          </cell>
        </row>
        <row r="35">
          <cell r="R35">
            <v>6405.8454609964811</v>
          </cell>
        </row>
        <row r="36">
          <cell r="R36">
            <v>11402.428094230048</v>
          </cell>
        </row>
        <row r="37">
          <cell r="R37">
            <v>1235.2562079029003</v>
          </cell>
        </row>
        <row r="38">
          <cell r="R38">
            <v>6959.3672592519333</v>
          </cell>
        </row>
        <row r="40">
          <cell r="R40">
            <v>1874.8188716156119</v>
          </cell>
        </row>
        <row r="41">
          <cell r="R41">
            <v>16415.756303632428</v>
          </cell>
        </row>
        <row r="50">
          <cell r="R50">
            <v>3521.0886549932261</v>
          </cell>
        </row>
        <row r="51">
          <cell r="R51">
            <v>2172.3847990200002</v>
          </cell>
        </row>
        <row r="54">
          <cell r="R54">
            <v>15039.632253060456</v>
          </cell>
        </row>
        <row r="62">
          <cell r="R62">
            <v>107919.92498995985</v>
          </cell>
        </row>
        <row r="67">
          <cell r="R67">
            <v>29103</v>
          </cell>
        </row>
        <row r="77">
          <cell r="R77">
            <v>0</v>
          </cell>
        </row>
        <row r="78">
          <cell r="R78">
            <v>110382.47204999994</v>
          </cell>
        </row>
        <row r="101">
          <cell r="R101">
            <v>10575.095739264973</v>
          </cell>
        </row>
      </sheetData>
      <sheetData sheetId="3">
        <row r="12">
          <cell r="G12">
            <v>857602.36262000015</v>
          </cell>
          <cell r="H12">
            <v>-60765.756472429493</v>
          </cell>
        </row>
        <row r="17">
          <cell r="G17">
            <v>15803.446459999999</v>
          </cell>
        </row>
        <row r="18">
          <cell r="G18">
            <v>0</v>
          </cell>
        </row>
        <row r="19">
          <cell r="G19">
            <v>4826.4301300000006</v>
          </cell>
        </row>
        <row r="20">
          <cell r="G20">
            <v>733.3339900000002</v>
          </cell>
        </row>
        <row r="21">
          <cell r="G21">
            <v>671.93092999999999</v>
          </cell>
        </row>
        <row r="22">
          <cell r="G22">
            <v>368.10214999999999</v>
          </cell>
        </row>
        <row r="23">
          <cell r="G23">
            <v>121631.10025000002</v>
          </cell>
        </row>
        <row r="24">
          <cell r="G24">
            <v>2286.5899899999999</v>
          </cell>
        </row>
        <row r="26">
          <cell r="G26">
            <v>324118.77333</v>
          </cell>
        </row>
        <row r="27">
          <cell r="G27">
            <v>93371.752579999986</v>
          </cell>
        </row>
        <row r="28">
          <cell r="G28">
            <v>1929.6867299999999</v>
          </cell>
        </row>
        <row r="29">
          <cell r="G29">
            <v>4315.9833800000006</v>
          </cell>
        </row>
        <row r="30">
          <cell r="G30">
            <v>65.118050000000011</v>
          </cell>
        </row>
        <row r="31">
          <cell r="G31">
            <v>696.54744000000005</v>
          </cell>
        </row>
        <row r="32">
          <cell r="G32">
            <v>109365.71198999998</v>
          </cell>
        </row>
        <row r="33">
          <cell r="G33">
            <v>52821.247239999997</v>
          </cell>
        </row>
        <row r="36">
          <cell r="G36">
            <v>19655.880980000002</v>
          </cell>
        </row>
        <row r="37">
          <cell r="G37">
            <v>14552.664350000001</v>
          </cell>
        </row>
        <row r="38">
          <cell r="G38">
            <v>9812.961220000001</v>
          </cell>
        </row>
        <row r="39">
          <cell r="G39">
            <v>1812.3153000000002</v>
          </cell>
        </row>
        <row r="40">
          <cell r="G40">
            <v>778.73224000000016</v>
          </cell>
        </row>
        <row r="41">
          <cell r="G41">
            <v>51.343649999999997</v>
          </cell>
        </row>
        <row r="42">
          <cell r="G42">
            <v>2097.31194</v>
          </cell>
        </row>
        <row r="58">
          <cell r="G58">
            <v>170.69339999999997</v>
          </cell>
        </row>
        <row r="59">
          <cell r="G59">
            <v>1917.4711900000002</v>
          </cell>
        </row>
        <row r="60">
          <cell r="G60">
            <v>9.6789499999999986</v>
          </cell>
        </row>
        <row r="61">
          <cell r="G61">
            <v>2052.4592200000002</v>
          </cell>
        </row>
        <row r="62">
          <cell r="G62">
            <v>58.516769999999994</v>
          </cell>
        </row>
        <row r="63">
          <cell r="G63">
            <v>1771.6825895114562</v>
          </cell>
        </row>
        <row r="64">
          <cell r="G64">
            <v>1263.1456099999998</v>
          </cell>
        </row>
        <row r="65">
          <cell r="G65">
            <v>437.93726999999996</v>
          </cell>
        </row>
        <row r="66">
          <cell r="G66">
            <v>675.55877999999996</v>
          </cell>
        </row>
        <row r="67">
          <cell r="G67">
            <v>4015.6389099999997</v>
          </cell>
        </row>
        <row r="71">
          <cell r="G71">
            <v>2653.6486099999997</v>
          </cell>
        </row>
        <row r="75">
          <cell r="G75">
            <v>0</v>
          </cell>
        </row>
        <row r="77">
          <cell r="G77">
            <v>1154.4048400000001</v>
          </cell>
        </row>
        <row r="78">
          <cell r="G78">
            <v>7754.4109699999999</v>
          </cell>
        </row>
        <row r="79">
          <cell r="G79">
            <v>3631.3086500000009</v>
          </cell>
        </row>
        <row r="80">
          <cell r="G80">
            <v>406.93864999999994</v>
          </cell>
        </row>
        <row r="81">
          <cell r="G81">
            <v>390.02524000000005</v>
          </cell>
        </row>
        <row r="82">
          <cell r="G82">
            <v>270.60373999999996</v>
          </cell>
        </row>
        <row r="83">
          <cell r="G83">
            <v>157.22649999999996</v>
          </cell>
        </row>
        <row r="84">
          <cell r="G84">
            <v>406.57042000000001</v>
          </cell>
        </row>
        <row r="85">
          <cell r="G85">
            <v>2955.1447400000002</v>
          </cell>
        </row>
        <row r="86">
          <cell r="G86">
            <v>0</v>
          </cell>
        </row>
        <row r="87">
          <cell r="G87">
            <v>160.47277366660063</v>
          </cell>
        </row>
        <row r="89">
          <cell r="G89">
            <v>9589.0594399999973</v>
          </cell>
        </row>
        <row r="97">
          <cell r="G97">
            <v>333.97008999999997</v>
          </cell>
        </row>
        <row r="98">
          <cell r="G98">
            <v>155.02120000000002</v>
          </cell>
        </row>
        <row r="99">
          <cell r="G99">
            <v>130.06053000000003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193.66298</v>
          </cell>
        </row>
        <row r="103">
          <cell r="G103">
            <v>9531.4807999999994</v>
          </cell>
        </row>
        <row r="104">
          <cell r="G104">
            <v>426.91815000000003</v>
          </cell>
        </row>
        <row r="109">
          <cell r="G109">
            <v>2685.4819691927041</v>
          </cell>
        </row>
      </sheetData>
      <sheetData sheetId="4">
        <row r="5">
          <cell r="E5">
            <v>7651.4090640822396</v>
          </cell>
        </row>
        <row r="21">
          <cell r="E21">
            <v>3227.8514334667943</v>
          </cell>
        </row>
        <row r="28">
          <cell r="E28">
            <v>236.40315978478918</v>
          </cell>
        </row>
        <row r="43">
          <cell r="E43">
            <v>18228.589809999998</v>
          </cell>
        </row>
        <row r="44">
          <cell r="D44">
            <v>1163.0118000000002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Титульный"/>
      <sheetName val="tech"/>
      <sheetName val="TECHSHEET"/>
      <sheetName val="Данные об организации"/>
      <sheetName val="Расчёт расходов"/>
      <sheetName val="modBasicRanges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ass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CostsfeatBalance"/>
      <sheetName val="modfrmCheckInIsInProgress"/>
      <sheetName val="modOrgData"/>
      <sheetName val="modfrmDateChoose"/>
      <sheetName val="modAdditionalOrgData"/>
      <sheetName val="ENERGY.KTL.LT.CALC.NVV.NET"/>
    </sheetNames>
    <definedNames>
      <definedName name="P1_SCOPE_NOTIND"/>
      <definedName name="P2_SCOPE_FULL_LOAD"/>
      <definedName name="P2_SCOPE_NOTIND"/>
      <definedName name="P3_SCOPE_FULL_LOAD"/>
      <definedName name="P3_SCOPE_NOTIND"/>
      <definedName name="P4_SCOPE_FULL_LOAD"/>
      <definedName name="P4_SCOPE_NOTIND"/>
      <definedName name="P5_SCOPE_FULL_LOAD"/>
      <definedName name="P5_SCOPE_NOTIND"/>
      <definedName name="P6_SCOPE_FULL_LOAD"/>
      <definedName name="P6_SCOPE_NOTIND"/>
      <definedName name="P7_SCOPE_FULL_LOAD"/>
      <definedName name="P7_SCOPE_NOTIND"/>
      <definedName name="P8_SCOPE_FULL_LOAD"/>
      <definedName name="P9_SCOPE_FULL_LOAD"/>
    </definedNames>
    <sheetDataSet>
      <sheetData sheetId="0" refreshError="1"/>
      <sheetData sheetId="1">
        <row r="3">
          <cell r="B3" t="str">
            <v>Версия 5.1.9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M5">
            <v>2011</v>
          </cell>
        </row>
      </sheetData>
      <sheetData sheetId="18" refreshError="1"/>
      <sheetData sheetId="19">
        <row r="1">
          <cell r="A1" t="str">
            <v>Алтайский край</v>
          </cell>
        </row>
      </sheetData>
      <sheetData sheetId="20" refreshError="1"/>
      <sheetData sheetId="21">
        <row r="20">
          <cell r="AE20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5">
          <cell r="C25">
            <v>2010</v>
          </cell>
        </row>
      </sheetData>
      <sheetData sheetId="30">
        <row r="25">
          <cell r="C25">
            <v>2010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протокол"/>
      <sheetName val="3"/>
      <sheetName val="4"/>
      <sheetName val="5"/>
      <sheetName val="16"/>
      <sheetName val="17.1"/>
      <sheetName val="P2.1"/>
      <sheetName val="перекрестка"/>
      <sheetName val="TEHSHEET"/>
      <sheetName val="Р.2.2"/>
      <sheetName val="свод"/>
      <sheetName val="24"/>
      <sheetName val="25"/>
      <sheetName val="ЕКТ"/>
      <sheetName val="имущество"/>
      <sheetName val="Лист1"/>
      <sheetName val="расчсет ОРЕХ"/>
      <sheetName val="аренда земли"/>
      <sheetName val="Услуга факт"/>
    </sheetNames>
    <sheetDataSet>
      <sheetData sheetId="0"/>
      <sheetData sheetId="1">
        <row r="15">
          <cell r="B15">
            <v>2007</v>
          </cell>
        </row>
      </sheetData>
      <sheetData sheetId="2">
        <row r="9">
          <cell r="H9">
            <v>7.3999999999999996E-2</v>
          </cell>
        </row>
      </sheetData>
      <sheetData sheetId="3"/>
      <sheetData sheetId="4">
        <row r="10">
          <cell r="E10">
            <v>87.438184499999991</v>
          </cell>
        </row>
      </sheetData>
      <sheetData sheetId="5">
        <row r="10">
          <cell r="E10">
            <v>20.130441499999996</v>
          </cell>
        </row>
      </sheetData>
      <sheetData sheetId="6">
        <row r="7">
          <cell r="I7">
            <v>1.0669999999999999</v>
          </cell>
        </row>
      </sheetData>
      <sheetData sheetId="7">
        <row r="21">
          <cell r="F21">
            <v>0</v>
          </cell>
        </row>
      </sheetData>
      <sheetData sheetId="8">
        <row r="28">
          <cell r="G28">
            <v>28.12</v>
          </cell>
        </row>
      </sheetData>
      <sheetData sheetId="9"/>
      <sheetData sheetId="10"/>
      <sheetData sheetId="11">
        <row r="62">
          <cell r="G62">
            <v>0</v>
          </cell>
        </row>
      </sheetData>
      <sheetData sheetId="12"/>
      <sheetData sheetId="13">
        <row r="36">
          <cell r="G36">
            <v>0</v>
          </cell>
        </row>
      </sheetData>
      <sheetData sheetId="14"/>
      <sheetData sheetId="15">
        <row r="11">
          <cell r="D11">
            <v>440888.15269639977</v>
          </cell>
        </row>
      </sheetData>
      <sheetData sheetId="16">
        <row r="13">
          <cell r="G13">
            <v>13030354.848874794</v>
          </cell>
        </row>
      </sheetData>
      <sheetData sheetId="17"/>
      <sheetData sheetId="18">
        <row r="80">
          <cell r="I80">
            <v>0.02</v>
          </cell>
        </row>
      </sheetData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Главная для ТП"/>
      <sheetName val="1.15 (д.б.)"/>
      <sheetName val="Перегруппировка"/>
      <sheetName val="план 2000"/>
      <sheetName val="ПрЭС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ФОТ по месяцам"/>
      <sheetName val="Смета ДУ и ПД"/>
      <sheetName val="Главная"/>
      <sheetName val="реестр сф 2012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ОГНОЗ_1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I"/>
      <sheetName val="MTO REV.0"/>
      <sheetName val="Ф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мета"/>
      <sheetName val="протокол"/>
      <sheetName val="протокол утвержденный на 2018 г"/>
      <sheetName val="протокол РЭК"/>
      <sheetName val="протокол-август"/>
      <sheetName val="протокол на 31.08.2017"/>
      <sheetName val="4"/>
      <sheetName val="5"/>
      <sheetName val="1.15"/>
      <sheetName val="16"/>
      <sheetName val="П 1.17"/>
      <sheetName val="таблица П1.17 с расшифровкой"/>
      <sheetName val="П 1.17.1"/>
      <sheetName val="П 1.18"/>
      <sheetName val="П 1.18 с расшифровкой"/>
      <sheetName val="1,20"/>
      <sheetName val="П 1.20.3"/>
      <sheetName val="1,20-2016"/>
      <sheetName val="П 1.20.3-2016"/>
      <sheetName val="1.21.3"/>
      <sheetName val="24"/>
      <sheetName val="2.1-2017"/>
      <sheetName val="2.2-2017"/>
      <sheetName val="перекрестка"/>
      <sheetName val="TEHSHEET"/>
      <sheetName val="У.Е."/>
      <sheetName val="2.1"/>
      <sheetName val="2.2"/>
      <sheetName val="У.Е. (2)"/>
      <sheetName val="Расчет тарифа"/>
      <sheetName val="имущество"/>
      <sheetName val="Услуга факт"/>
      <sheetName val="Услуга факт-ЧЭ"/>
    </sheetNames>
    <sheetDataSet>
      <sheetData sheetId="0" refreshError="1"/>
      <sheetData sheetId="1">
        <row r="15">
          <cell r="B1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K10">
            <v>175.77089925000001</v>
          </cell>
          <cell r="L10">
            <v>58.590299749999986</v>
          </cell>
        </row>
        <row r="11">
          <cell r="L11">
            <v>1515.83113125</v>
          </cell>
        </row>
        <row r="12">
          <cell r="M12">
            <v>0.23431100000000002</v>
          </cell>
        </row>
        <row r="15">
          <cell r="J15">
            <v>234.361199</v>
          </cell>
          <cell r="K15">
            <v>1340.060232</v>
          </cell>
          <cell r="L15">
            <v>446.1535999999997</v>
          </cell>
        </row>
        <row r="18">
          <cell r="L18">
            <v>1.3396940000000002</v>
          </cell>
        </row>
        <row r="20">
          <cell r="K20">
            <v>0</v>
          </cell>
          <cell r="L20">
            <v>2019.0010259999995</v>
          </cell>
          <cell r="M20">
            <v>0.23431100000000002</v>
          </cell>
        </row>
      </sheetData>
      <sheetData sheetId="9">
        <row r="10">
          <cell r="L10">
            <v>20.067200437499999</v>
          </cell>
          <cell r="M10">
            <v>6.6890668124999983</v>
          </cell>
        </row>
        <row r="11">
          <cell r="M11">
            <v>173.07662749999997</v>
          </cell>
        </row>
        <row r="12">
          <cell r="N12">
            <v>2.8333333333333335E-2</v>
          </cell>
        </row>
        <row r="15">
          <cell r="K15">
            <v>26.756267249999997</v>
          </cell>
          <cell r="L15">
            <v>153.00942706249998</v>
          </cell>
          <cell r="M15">
            <v>50.941139020833369</v>
          </cell>
        </row>
        <row r="16">
          <cell r="M16">
            <v>0</v>
          </cell>
        </row>
        <row r="18">
          <cell r="M18">
            <v>0.15258333333333335</v>
          </cell>
        </row>
        <row r="20">
          <cell r="L20">
            <v>0</v>
          </cell>
          <cell r="M20">
            <v>230.52591666666663</v>
          </cell>
          <cell r="N20">
            <v>2.8333333333333335E-2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">
          <cell r="G5">
            <v>2222938.4948999998</v>
          </cell>
        </row>
      </sheetData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>
        <row r="5">
          <cell r="G5">
            <v>2222938.4948999998</v>
          </cell>
        </row>
      </sheetData>
      <sheetData sheetId="25">
        <row r="5">
          <cell r="G5">
            <v>2222938.4948999998</v>
          </cell>
        </row>
      </sheetData>
      <sheetData sheetId="26">
        <row r="5">
          <cell r="G5">
            <v>2222938.4948999998</v>
          </cell>
        </row>
      </sheetData>
      <sheetData sheetId="27">
        <row r="5">
          <cell r="G5">
            <v>2222938.4948999998</v>
          </cell>
        </row>
      </sheetData>
      <sheetData sheetId="28">
        <row r="5">
          <cell r="G5">
            <v>2222938.4948999998</v>
          </cell>
        </row>
      </sheetData>
      <sheetData sheetId="29">
        <row r="5">
          <cell r="G5">
            <v>2222938.4948999998</v>
          </cell>
        </row>
      </sheetData>
      <sheetData sheetId="30">
        <row r="5">
          <cell r="G5">
            <v>2222938.4948999998</v>
          </cell>
        </row>
      </sheetData>
      <sheetData sheetId="31">
        <row r="5">
          <cell r="G5">
            <v>2222938.4948999998</v>
          </cell>
        </row>
      </sheetData>
      <sheetData sheetId="32">
        <row r="5">
          <cell r="G5">
            <v>2222938.4948999998</v>
          </cell>
        </row>
      </sheetData>
      <sheetData sheetId="33">
        <row r="5">
          <cell r="G5">
            <v>2222938.4948999998</v>
          </cell>
        </row>
      </sheetData>
      <sheetData sheetId="34"/>
      <sheetData sheetId="35" refreshError="1"/>
      <sheetData sheetId="36"/>
      <sheetData sheetId="37">
        <row r="5">
          <cell r="G5">
            <v>2222938.4948999998</v>
          </cell>
        </row>
      </sheetData>
      <sheetData sheetId="38"/>
      <sheetData sheetId="39">
        <row r="13">
          <cell r="G13">
            <v>2101537.73</v>
          </cell>
        </row>
      </sheetData>
      <sheetData sheetId="40">
        <row r="5">
          <cell r="G5">
            <v>2222938.4948999998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 refreshError="1"/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/>
      <sheetData sheetId="67">
        <row r="5">
          <cell r="G5">
            <v>2222938.4948999998</v>
          </cell>
        </row>
      </sheetData>
      <sheetData sheetId="68"/>
      <sheetData sheetId="69"/>
      <sheetData sheetId="70">
        <row r="13">
          <cell r="G13">
            <v>2101537.73</v>
          </cell>
        </row>
      </sheetData>
      <sheetData sheetId="71">
        <row r="5">
          <cell r="G5">
            <v>2222938.4948999998</v>
          </cell>
        </row>
      </sheetData>
      <sheetData sheetId="72">
        <row r="13">
          <cell r="G13">
            <v>2101537.73</v>
          </cell>
        </row>
      </sheetData>
      <sheetData sheetId="73">
        <row r="5">
          <cell r="G5">
            <v>2222938.4948999998</v>
          </cell>
        </row>
      </sheetData>
      <sheetData sheetId="74">
        <row r="13">
          <cell r="G13">
            <v>2101537.73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/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13">
          <cell r="G13">
            <v>2101537.73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13">
          <cell r="G13">
            <v>2101537.73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/>
      <sheetData sheetId="95"/>
      <sheetData sheetId="96"/>
      <sheetData sheetId="97"/>
      <sheetData sheetId="98">
        <row r="13">
          <cell r="G13">
            <v>2101537.73</v>
          </cell>
        </row>
      </sheetData>
      <sheetData sheetId="99">
        <row r="5">
          <cell r="G5">
            <v>2222938.4948999998</v>
          </cell>
        </row>
      </sheetData>
      <sheetData sheetId="100"/>
      <sheetData sheetId="10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12">
          <cell r="H12">
            <v>124.88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/>
      <sheetData sheetId="17" refreshError="1"/>
      <sheetData sheetId="18">
        <row r="4">
          <cell r="K4" t="str">
            <v>БП №1</v>
          </cell>
        </row>
      </sheetData>
      <sheetData sheetId="19">
        <row r="11">
          <cell r="F11">
            <v>230</v>
          </cell>
        </row>
      </sheetData>
      <sheetData sheetId="20" refreshError="1"/>
      <sheetData sheetId="21" refreshError="1"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V93"/>
  <sheetViews>
    <sheetView tabSelected="1" view="pageBreakPreview" topLeftCell="A10" zoomScaleSheetLayoutView="100" workbookViewId="0">
      <selection activeCell="F31" sqref="F31"/>
    </sheetView>
  </sheetViews>
  <sheetFormatPr defaultRowHeight="15"/>
  <cols>
    <col min="2" max="2" width="41.5703125" customWidth="1"/>
    <col min="4" max="4" width="10.140625" bestFit="1" customWidth="1"/>
    <col min="5" max="5" width="11" bestFit="1" customWidth="1"/>
    <col min="6" max="6" width="32.85546875" customWidth="1"/>
  </cols>
  <sheetData>
    <row r="2" spans="1:54">
      <c r="D2" s="1" t="s">
        <v>0</v>
      </c>
    </row>
    <row r="3" spans="1:54">
      <c r="D3" s="1" t="s">
        <v>1</v>
      </c>
    </row>
    <row r="4" spans="1:54">
      <c r="D4" s="1" t="s">
        <v>2</v>
      </c>
    </row>
    <row r="7" spans="1:54" ht="15.75">
      <c r="A7" s="2" t="s">
        <v>3</v>
      </c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5.75">
      <c r="A8" s="2" t="s">
        <v>4</v>
      </c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15.75">
      <c r="A9" s="2" t="s">
        <v>5</v>
      </c>
      <c r="B9" s="2"/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ht="15.75">
      <c r="A10" s="2" t="s">
        <v>6</v>
      </c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>
      <c r="A12" s="5" t="s">
        <v>7</v>
      </c>
      <c r="B12" s="5"/>
      <c r="C12" s="6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>
      <c r="A13" s="9" t="s">
        <v>8</v>
      </c>
      <c r="B13" s="10">
        <v>8620001023</v>
      </c>
      <c r="C13" s="9"/>
      <c r="D13" s="4"/>
      <c r="E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>
      <c r="A14" s="9" t="s">
        <v>9</v>
      </c>
      <c r="B14" s="13">
        <v>860301001</v>
      </c>
      <c r="C14" s="9"/>
      <c r="D14" s="4"/>
      <c r="E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>
      <c r="E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4">
      <c r="E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6" ht="15" customHeight="1">
      <c r="A17" s="15" t="s">
        <v>10</v>
      </c>
      <c r="B17" s="16" t="s">
        <v>11</v>
      </c>
      <c r="C17" s="17" t="s">
        <v>12</v>
      </c>
      <c r="D17" s="18" t="s">
        <v>13</v>
      </c>
      <c r="E17" s="18"/>
      <c r="F17" s="19" t="s">
        <v>14</v>
      </c>
    </row>
    <row r="18" spans="1:6">
      <c r="A18" s="15"/>
      <c r="B18" s="16"/>
      <c r="C18" s="17"/>
      <c r="D18" s="20" t="s">
        <v>15</v>
      </c>
      <c r="E18" s="20" t="s">
        <v>16</v>
      </c>
      <c r="F18" s="19"/>
    </row>
    <row r="19" spans="1:6">
      <c r="A19" s="21" t="s">
        <v>17</v>
      </c>
      <c r="B19" s="22" t="s">
        <v>18</v>
      </c>
      <c r="C19" s="23" t="s">
        <v>19</v>
      </c>
      <c r="D19" s="20" t="s">
        <v>19</v>
      </c>
      <c r="E19" s="20" t="s">
        <v>19</v>
      </c>
      <c r="F19" s="24" t="s">
        <v>19</v>
      </c>
    </row>
    <row r="20" spans="1:6">
      <c r="A20" s="21" t="s">
        <v>20</v>
      </c>
      <c r="B20" s="22" t="s">
        <v>21</v>
      </c>
      <c r="C20" s="25" t="s">
        <v>22</v>
      </c>
      <c r="D20" s="26">
        <f>D21+D46+D61</f>
        <v>918368.11981017375</v>
      </c>
      <c r="E20" s="26">
        <f>[1]Год!G12</f>
        <v>857602.36262000015</v>
      </c>
      <c r="F20" s="27"/>
    </row>
    <row r="21" spans="1:6">
      <c r="A21" s="21" t="s">
        <v>23</v>
      </c>
      <c r="B21" s="22" t="s">
        <v>24</v>
      </c>
      <c r="C21" s="25" t="s">
        <v>22</v>
      </c>
      <c r="D21" s="26">
        <f>D22+D27+D29</f>
        <v>639654.52132387529</v>
      </c>
      <c r="E21" s="26">
        <f>E22+E27+E29</f>
        <v>567453.24449970457</v>
      </c>
      <c r="F21" s="27"/>
    </row>
    <row r="22" spans="1:6">
      <c r="A22" s="21" t="s">
        <v>25</v>
      </c>
      <c r="B22" s="22" t="s">
        <v>26</v>
      </c>
      <c r="C22" s="25" t="s">
        <v>22</v>
      </c>
      <c r="D22" s="26">
        <f>D24+D25+D23</f>
        <v>28474.292623885052</v>
      </c>
      <c r="E22" s="26">
        <f>E24+E25+E23</f>
        <v>34044.005839999998</v>
      </c>
      <c r="F22" s="27"/>
    </row>
    <row r="23" spans="1:6" ht="27">
      <c r="A23" s="21" t="s">
        <v>27</v>
      </c>
      <c r="B23" s="22" t="s">
        <v>28</v>
      </c>
      <c r="C23" s="25" t="s">
        <v>22</v>
      </c>
      <c r="D23" s="28">
        <f>'[1]протокол на 2019год-согласованн'!R21</f>
        <v>22487.671298184792</v>
      </c>
      <c r="E23" s="28">
        <f>[1]Год!G17+[1]Год!G20+[1]Год!G38+[1]Год!G39</f>
        <v>28162.056969999998</v>
      </c>
      <c r="F23" s="29"/>
    </row>
    <row r="24" spans="1:6">
      <c r="A24" s="21" t="s">
        <v>29</v>
      </c>
      <c r="B24" s="22" t="s">
        <v>30</v>
      </c>
      <c r="C24" s="25" t="s">
        <v>22</v>
      </c>
      <c r="D24" s="28"/>
      <c r="E24" s="26"/>
      <c r="F24" s="30"/>
    </row>
    <row r="25" spans="1:6" ht="67.5">
      <c r="A25" s="21" t="s">
        <v>31</v>
      </c>
      <c r="B25" s="22" t="s">
        <v>32</v>
      </c>
      <c r="C25" s="25" t="s">
        <v>22</v>
      </c>
      <c r="D25" s="28">
        <f>'[1]протокол на 2019год-согласованн'!R22</f>
        <v>5986.621325700261</v>
      </c>
      <c r="E25" s="28">
        <f>[1]Год!G36-[1]Год!G37+[1]Год!G40</f>
        <v>5881.9488700000011</v>
      </c>
      <c r="F25" s="30"/>
    </row>
    <row r="26" spans="1:6">
      <c r="A26" s="21" t="s">
        <v>33</v>
      </c>
      <c r="B26" s="22" t="s">
        <v>34</v>
      </c>
      <c r="C26" s="25" t="s">
        <v>22</v>
      </c>
      <c r="D26" s="28"/>
      <c r="E26" s="28"/>
      <c r="F26" s="30"/>
    </row>
    <row r="27" spans="1:6">
      <c r="A27" s="21" t="s">
        <v>35</v>
      </c>
      <c r="B27" s="22" t="s">
        <v>36</v>
      </c>
      <c r="C27" s="25" t="s">
        <v>22</v>
      </c>
      <c r="D27" s="28">
        <f>'[1]протокол на 2019год-согласованн'!R23</f>
        <v>370858.84876274865</v>
      </c>
      <c r="E27" s="28">
        <f>[1]Год!G26+[1]Год!G27+[1]Год!G30+[1]Год!G31</f>
        <v>418252.19139999995</v>
      </c>
      <c r="F27" s="30"/>
    </row>
    <row r="28" spans="1:6">
      <c r="A28" s="21" t="s">
        <v>37</v>
      </c>
      <c r="B28" s="22" t="s">
        <v>38</v>
      </c>
      <c r="C28" s="25" t="s">
        <v>22</v>
      </c>
      <c r="D28" s="28"/>
      <c r="E28" s="26"/>
      <c r="F28" s="30"/>
    </row>
    <row r="29" spans="1:6" ht="27">
      <c r="A29" s="21" t="s">
        <v>39</v>
      </c>
      <c r="B29" s="22" t="s">
        <v>40</v>
      </c>
      <c r="C29" s="25" t="s">
        <v>22</v>
      </c>
      <c r="D29" s="28">
        <f>D30+D31+D32</f>
        <v>240321.37993724167</v>
      </c>
      <c r="E29" s="28">
        <f>E30+E31+E32</f>
        <v>115157.04725970457</v>
      </c>
      <c r="F29" s="30"/>
    </row>
    <row r="30" spans="1:6" ht="27">
      <c r="A30" s="21" t="s">
        <v>41</v>
      </c>
      <c r="B30" s="22" t="s">
        <v>42</v>
      </c>
      <c r="C30" s="25" t="s">
        <v>22</v>
      </c>
      <c r="D30" s="26">
        <f>'[1]протокол на 2019год-согласованн'!R41</f>
        <v>16415.756303632428</v>
      </c>
      <c r="E30" s="26">
        <f>[1]Год!G28+[1]Год!G29+[1]Свод!E5+[1]Свод!E21+[1]Свод!E28+[1]Свод!D44</f>
        <v>18524.345567333825</v>
      </c>
      <c r="F30" s="30"/>
    </row>
    <row r="31" spans="1:6" ht="67.5">
      <c r="A31" s="21" t="s">
        <v>43</v>
      </c>
      <c r="B31" s="22" t="s">
        <v>44</v>
      </c>
      <c r="C31" s="25" t="s">
        <v>22</v>
      </c>
      <c r="D31" s="26">
        <f>'[1]протокол на 2019год-согласованн'!R31</f>
        <v>125832.23126763213</v>
      </c>
      <c r="E31" s="26">
        <f>[1]Год!G42+[1]Год!G109</f>
        <v>4782.7939091927037</v>
      </c>
      <c r="F31" s="30" t="s">
        <v>45</v>
      </c>
    </row>
    <row r="32" spans="1:6">
      <c r="A32" s="21" t="s">
        <v>46</v>
      </c>
      <c r="B32" s="31" t="s">
        <v>47</v>
      </c>
      <c r="C32" s="32" t="s">
        <v>22</v>
      </c>
      <c r="D32" s="33">
        <f>SUM(D33:D34)+D45</f>
        <v>98073.392365977124</v>
      </c>
      <c r="E32" s="33">
        <f>SUM(E33:E34)+E45</f>
        <v>91849.907783178045</v>
      </c>
      <c r="F32" s="34"/>
    </row>
    <row r="33" spans="1:6">
      <c r="A33" s="35" t="s">
        <v>48</v>
      </c>
      <c r="B33" s="36" t="s">
        <v>49</v>
      </c>
      <c r="C33" s="32" t="s">
        <v>22</v>
      </c>
      <c r="D33" s="33">
        <f>'[1]протокол на 2019год-согласованн'!R25</f>
        <v>57606.547532405813</v>
      </c>
      <c r="E33" s="33">
        <f>[1]Год!G18+[1]Год!G33</f>
        <v>52821.247239999997</v>
      </c>
      <c r="F33" s="30"/>
    </row>
    <row r="34" spans="1:6" ht="27">
      <c r="A34" s="35" t="s">
        <v>50</v>
      </c>
      <c r="B34" s="22" t="s">
        <v>51</v>
      </c>
      <c r="C34" s="25" t="s">
        <v>22</v>
      </c>
      <c r="D34" s="28">
        <f>SUM(D35:D44)</f>
        <v>33507.477574319375</v>
      </c>
      <c r="E34" s="28">
        <f>SUM(E35:E44)</f>
        <v>31274.249573178055</v>
      </c>
      <c r="F34" s="30"/>
    </row>
    <row r="35" spans="1:6">
      <c r="A35" s="21"/>
      <c r="B35" s="22" t="s">
        <v>52</v>
      </c>
      <c r="C35" s="25" t="s">
        <v>22</v>
      </c>
      <c r="D35" s="26">
        <f>'[1]протокол на 2019год-согласованн'!R27</f>
        <v>2683.0430543725674</v>
      </c>
      <c r="E35" s="26">
        <f>[1]Год!G59+[1]Год!G60</f>
        <v>1927.1501400000002</v>
      </c>
      <c r="F35" s="30"/>
    </row>
    <row r="36" spans="1:6" ht="27">
      <c r="A36" s="21"/>
      <c r="B36" s="22" t="s">
        <v>53</v>
      </c>
      <c r="C36" s="25" t="s">
        <v>22</v>
      </c>
      <c r="D36" s="26">
        <f>'[1]протокол на 2019год-согласованн'!R28</f>
        <v>4805.353200857201</v>
      </c>
      <c r="E36" s="28">
        <f>[1]Год!G71+[1]Год!G77+[1]Год!G80+[1]Год!G81+[1]Год!G82+[1]Год!G83+[1]Год!G84</f>
        <v>5439.4179999999988</v>
      </c>
      <c r="F36" s="29"/>
    </row>
    <row r="37" spans="1:6" ht="27">
      <c r="A37" s="21"/>
      <c r="B37" s="22" t="s">
        <v>54</v>
      </c>
      <c r="C37" s="25" t="s">
        <v>22</v>
      </c>
      <c r="D37" s="26">
        <f>'[1]протокол на 2019год-согласованн'!R29</f>
        <v>2169.4194504430288</v>
      </c>
      <c r="E37" s="28">
        <f>[1]Год!G61+[1]Год!G100+[1]Год!G87</f>
        <v>2212.9319936666006</v>
      </c>
      <c r="F37" s="30"/>
    </row>
    <row r="38" spans="1:6" ht="27">
      <c r="A38" s="21"/>
      <c r="B38" s="22" t="s">
        <v>55</v>
      </c>
      <c r="C38" s="25" t="s">
        <v>22</v>
      </c>
      <c r="D38" s="26">
        <f>'[1]протокол на 2019год-согласованн'!R30</f>
        <v>330.68833248942917</v>
      </c>
      <c r="E38" s="26">
        <f>[1]Год!G97</f>
        <v>333.97008999999997</v>
      </c>
      <c r="F38" s="30"/>
    </row>
    <row r="39" spans="1:6">
      <c r="A39" s="21"/>
      <c r="B39" s="22" t="s">
        <v>56</v>
      </c>
      <c r="C39" s="25"/>
      <c r="D39" s="26">
        <f>'[1]протокол на 2019год-согласованн'!R32</f>
        <v>0</v>
      </c>
      <c r="E39" s="26"/>
      <c r="F39" s="30"/>
    </row>
    <row r="40" spans="1:6" ht="27">
      <c r="A40" s="21"/>
      <c r="B40" s="22" t="s">
        <v>57</v>
      </c>
      <c r="C40" s="25"/>
      <c r="D40" s="26">
        <f>'[1]протокол на 2019год-согласованн'!R33</f>
        <v>1475.6124061002358</v>
      </c>
      <c r="E40" s="26">
        <f>[1]Год!G64+[1]Год!G65</f>
        <v>1701.0828799999997</v>
      </c>
      <c r="F40" s="30"/>
    </row>
    <row r="41" spans="1:6">
      <c r="A41" s="21"/>
      <c r="B41" s="22" t="s">
        <v>58</v>
      </c>
      <c r="C41" s="25"/>
      <c r="D41" s="26">
        <f>'[1]протокол на 2019год-согласованн'!R34</f>
        <v>1125.0124953118682</v>
      </c>
      <c r="E41" s="26">
        <f>[1]Год!G66</f>
        <v>675.55877999999996</v>
      </c>
      <c r="F41" s="30"/>
    </row>
    <row r="42" spans="1:6" ht="27">
      <c r="A42" s="21"/>
      <c r="B42" s="22" t="s">
        <v>59</v>
      </c>
      <c r="C42" s="25"/>
      <c r="D42" s="26">
        <f>'[1]протокол на 2019год-согласованн'!R35</f>
        <v>6405.8454609964811</v>
      </c>
      <c r="E42" s="26">
        <f>[1]Год!G19+[1]Год!G67-[1]Год!G71+[1]Год!G41</f>
        <v>6239.7640799999999</v>
      </c>
      <c r="F42" s="30"/>
    </row>
    <row r="43" spans="1:6" ht="54">
      <c r="A43" s="21"/>
      <c r="B43" s="22" t="s">
        <v>60</v>
      </c>
      <c r="C43" s="25"/>
      <c r="D43" s="26">
        <f>'[1]протокол на 2019год-согласованн'!R36</f>
        <v>11402.428094230048</v>
      </c>
      <c r="E43" s="26">
        <f>[1]Год!G89</f>
        <v>9589.0594399999973</v>
      </c>
      <c r="F43" s="30" t="s">
        <v>61</v>
      </c>
    </row>
    <row r="44" spans="1:6">
      <c r="A44" s="21"/>
      <c r="B44" s="22" t="s">
        <v>62</v>
      </c>
      <c r="C44" s="25"/>
      <c r="D44" s="26">
        <f>'[1]протокол на 2019год-согласованн'!R37+'[1]протокол на 2019год-согласованн'!R40</f>
        <v>3110.0750795185122</v>
      </c>
      <c r="E44" s="26">
        <f>[1]Год!G21+[1]Год!G22+[1]Год!G62+[1]Год!G63+[1]Год!G75+[1]Год!G86+[1]Год!G98+[1]Год!G99+[1]Год!G101</f>
        <v>3155.3141695114564</v>
      </c>
      <c r="F44" s="30"/>
    </row>
    <row r="45" spans="1:6">
      <c r="A45" s="35" t="s">
        <v>63</v>
      </c>
      <c r="B45" s="22" t="s">
        <v>64</v>
      </c>
      <c r="C45" s="25"/>
      <c r="D45" s="26">
        <f>'[1]протокол на 2019год-согласованн'!R38</f>
        <v>6959.3672592519333</v>
      </c>
      <c r="E45" s="26">
        <f>[1]Год!G78</f>
        <v>7754.4109699999999</v>
      </c>
      <c r="F45" s="30"/>
    </row>
    <row r="46" spans="1:6" ht="27">
      <c r="A46" s="21" t="s">
        <v>65</v>
      </c>
      <c r="B46" s="22" t="s">
        <v>66</v>
      </c>
      <c r="C46" s="25" t="s">
        <v>22</v>
      </c>
      <c r="D46" s="26">
        <f>SUM(D47:D56)+D58+D59</f>
        <v>268138.50274703349</v>
      </c>
      <c r="E46" s="26">
        <f>SUM(E47:E56)+E58+E59</f>
        <v>268421.20076000004</v>
      </c>
      <c r="F46" s="30"/>
    </row>
    <row r="47" spans="1:6">
      <c r="A47" s="21" t="s">
        <v>67</v>
      </c>
      <c r="B47" s="22" t="s">
        <v>68</v>
      </c>
      <c r="C47" s="25" t="s">
        <v>22</v>
      </c>
      <c r="D47" s="28"/>
      <c r="E47" s="28"/>
      <c r="F47" s="30"/>
    </row>
    <row r="48" spans="1:6" ht="40.5">
      <c r="A48" s="21" t="s">
        <v>69</v>
      </c>
      <c r="B48" s="22" t="s">
        <v>70</v>
      </c>
      <c r="C48" s="25" t="s">
        <v>22</v>
      </c>
      <c r="D48" s="26"/>
      <c r="E48" s="26"/>
      <c r="F48" s="30"/>
    </row>
    <row r="49" spans="1:6">
      <c r="A49" s="21" t="s">
        <v>71</v>
      </c>
      <c r="B49" s="22" t="s">
        <v>72</v>
      </c>
      <c r="C49" s="25" t="s">
        <v>22</v>
      </c>
      <c r="D49" s="26">
        <f>'[1]протокол на 2019год-согласованн'!R51</f>
        <v>2172.3847990200002</v>
      </c>
      <c r="E49" s="26">
        <f>[1]Год!G85+[1]Год!G58</f>
        <v>3125.8381400000003</v>
      </c>
      <c r="F49" s="30"/>
    </row>
    <row r="50" spans="1:6">
      <c r="A50" s="21" t="s">
        <v>73</v>
      </c>
      <c r="B50" s="22" t="s">
        <v>74</v>
      </c>
      <c r="C50" s="25" t="s">
        <v>22</v>
      </c>
      <c r="D50" s="26">
        <f>'[1]протокол на 2019год-согласованн'!R62</f>
        <v>107919.92498995985</v>
      </c>
      <c r="E50" s="26">
        <f>[1]Год!G32</f>
        <v>109365.71198999998</v>
      </c>
      <c r="F50" s="30"/>
    </row>
    <row r="51" spans="1:6" ht="54">
      <c r="A51" s="21" t="s">
        <v>75</v>
      </c>
      <c r="B51" s="22" t="s">
        <v>76</v>
      </c>
      <c r="C51" s="25" t="s">
        <v>22</v>
      </c>
      <c r="D51" s="28"/>
      <c r="E51" s="28"/>
      <c r="F51" s="30"/>
    </row>
    <row r="52" spans="1:6">
      <c r="A52" s="21" t="s">
        <v>77</v>
      </c>
      <c r="B52" s="22" t="s">
        <v>78</v>
      </c>
      <c r="C52" s="25" t="s">
        <v>22</v>
      </c>
      <c r="D52" s="28">
        <f>'[1]протокол на 2019год-согласованн'!R78</f>
        <v>110382.47204999994</v>
      </c>
      <c r="E52" s="26">
        <f>[1]Год!G23+[1]Год!G24</f>
        <v>123917.69024000001</v>
      </c>
      <c r="F52" s="30"/>
    </row>
    <row r="53" spans="1:6">
      <c r="A53" s="21" t="s">
        <v>79</v>
      </c>
      <c r="B53" s="22" t="s">
        <v>80</v>
      </c>
      <c r="C53" s="25" t="s">
        <v>22</v>
      </c>
      <c r="D53" s="26"/>
      <c r="E53" s="26"/>
      <c r="F53" s="30"/>
    </row>
    <row r="54" spans="1:6" ht="54">
      <c r="A54" s="21" t="s">
        <v>81</v>
      </c>
      <c r="B54" s="22" t="s">
        <v>82</v>
      </c>
      <c r="C54" s="25" t="s">
        <v>22</v>
      </c>
      <c r="D54" s="28">
        <f>'[1]протокол на 2019год-согласованн'!R67</f>
        <v>29103</v>
      </c>
      <c r="E54" s="28">
        <f>[1]Свод!E43</f>
        <v>18228.589809999998</v>
      </c>
      <c r="F54" s="30" t="s">
        <v>83</v>
      </c>
    </row>
    <row r="55" spans="1:6" ht="54">
      <c r="A55" s="21" t="s">
        <v>84</v>
      </c>
      <c r="B55" s="22" t="s">
        <v>85</v>
      </c>
      <c r="C55" s="25" t="s">
        <v>22</v>
      </c>
      <c r="D55" s="26">
        <f>'[1]протокол на 2019год-согласованн'!R54</f>
        <v>15039.632253060456</v>
      </c>
      <c r="E55" s="26">
        <f>[1]Год!G102+[1]Год!G103+[1]Год!G104</f>
        <v>10152.061929999998</v>
      </c>
      <c r="F55" s="30" t="s">
        <v>86</v>
      </c>
    </row>
    <row r="56" spans="1:6" ht="67.5">
      <c r="A56" s="21" t="s">
        <v>87</v>
      </c>
      <c r="B56" s="22" t="s">
        <v>88</v>
      </c>
      <c r="C56" s="25" t="s">
        <v>22</v>
      </c>
      <c r="D56" s="26">
        <f>'[1]протокол на 2019год-согласованн'!R77</f>
        <v>0</v>
      </c>
      <c r="E56" s="26"/>
      <c r="F56" s="30"/>
    </row>
    <row r="57" spans="1:6" ht="27">
      <c r="A57" s="21" t="s">
        <v>89</v>
      </c>
      <c r="B57" s="22" t="s">
        <v>90</v>
      </c>
      <c r="C57" s="25" t="s">
        <v>91</v>
      </c>
      <c r="D57" s="26"/>
      <c r="E57" s="26"/>
      <c r="F57" s="30"/>
    </row>
    <row r="58" spans="1:6" ht="108">
      <c r="A58" s="21" t="s">
        <v>92</v>
      </c>
      <c r="B58" s="22" t="s">
        <v>93</v>
      </c>
      <c r="C58" s="25" t="s">
        <v>22</v>
      </c>
      <c r="D58" s="26"/>
      <c r="E58" s="26"/>
      <c r="F58" s="30"/>
    </row>
    <row r="59" spans="1:6" ht="27">
      <c r="A59" s="21" t="s">
        <v>94</v>
      </c>
      <c r="B59" s="22" t="s">
        <v>95</v>
      </c>
      <c r="C59" s="25" t="s">
        <v>22</v>
      </c>
      <c r="D59" s="26">
        <f>D60</f>
        <v>3521.0886549932261</v>
      </c>
      <c r="E59" s="26">
        <f>E60</f>
        <v>3631.3086500000009</v>
      </c>
      <c r="F59" s="30"/>
    </row>
    <row r="60" spans="1:6">
      <c r="A60" s="21"/>
      <c r="B60" s="22" t="s">
        <v>96</v>
      </c>
      <c r="C60" s="25" t="s">
        <v>22</v>
      </c>
      <c r="D60" s="26">
        <f>'[1]протокол на 2019год-согласованн'!R50</f>
        <v>3521.0886549932261</v>
      </c>
      <c r="E60" s="26">
        <f>[1]Год!G79</f>
        <v>3631.3086500000009</v>
      </c>
      <c r="F60" s="30"/>
    </row>
    <row r="61" spans="1:6" ht="40.5">
      <c r="A61" s="21" t="s">
        <v>97</v>
      </c>
      <c r="B61" s="22" t="s">
        <v>98</v>
      </c>
      <c r="C61" s="25" t="s">
        <v>22</v>
      </c>
      <c r="D61" s="26">
        <f>'[1]протокол на 2019год-согласованн'!R101</f>
        <v>10575.095739264973</v>
      </c>
      <c r="E61" s="26">
        <f>-[1]Год!H12</f>
        <v>60765.756472429493</v>
      </c>
      <c r="F61" s="30" t="s">
        <v>99</v>
      </c>
    </row>
    <row r="62" spans="1:6" ht="27">
      <c r="A62" s="21" t="s">
        <v>100</v>
      </c>
      <c r="B62" s="22" t="s">
        <v>101</v>
      </c>
      <c r="C62" s="25" t="s">
        <v>22</v>
      </c>
      <c r="D62" s="26">
        <f>D24+D26+D28</f>
        <v>0</v>
      </c>
      <c r="E62" s="26">
        <f>E24+E26+E28</f>
        <v>0</v>
      </c>
      <c r="F62" s="30"/>
    </row>
    <row r="63" spans="1:6" ht="40.5">
      <c r="A63" s="21" t="s">
        <v>102</v>
      </c>
      <c r="B63" s="22" t="s">
        <v>103</v>
      </c>
      <c r="C63" s="25" t="s">
        <v>22</v>
      </c>
      <c r="D63" s="26"/>
      <c r="E63" s="26"/>
      <c r="F63" s="37"/>
    </row>
    <row r="64" spans="1:6" ht="27">
      <c r="A64" s="21" t="s">
        <v>23</v>
      </c>
      <c r="B64" s="22" t="s">
        <v>104</v>
      </c>
      <c r="C64" s="25" t="s">
        <v>105</v>
      </c>
      <c r="D64" s="26"/>
      <c r="E64" s="26"/>
      <c r="F64" s="37"/>
    </row>
    <row r="65" spans="1:6" ht="67.5">
      <c r="A65" s="21" t="s">
        <v>65</v>
      </c>
      <c r="B65" s="22" t="s">
        <v>106</v>
      </c>
      <c r="C65" s="25" t="s">
        <v>22</v>
      </c>
      <c r="D65" s="26"/>
      <c r="E65" s="26"/>
      <c r="F65" s="37"/>
    </row>
    <row r="66" spans="1:6" ht="67.5">
      <c r="A66" s="21" t="s">
        <v>107</v>
      </c>
      <c r="B66" s="22" t="s">
        <v>108</v>
      </c>
      <c r="C66" s="25" t="s">
        <v>19</v>
      </c>
      <c r="D66" s="26" t="s">
        <v>19</v>
      </c>
      <c r="E66" s="26" t="s">
        <v>19</v>
      </c>
      <c r="F66" s="37" t="s">
        <v>19</v>
      </c>
    </row>
    <row r="67" spans="1:6" ht="27">
      <c r="A67" s="21" t="s">
        <v>20</v>
      </c>
      <c r="B67" s="22" t="s">
        <v>109</v>
      </c>
      <c r="C67" s="25" t="s">
        <v>110</v>
      </c>
      <c r="D67" s="28"/>
      <c r="E67" s="38">
        <v>2323</v>
      </c>
      <c r="F67" s="37"/>
    </row>
    <row r="68" spans="1:6" ht="27">
      <c r="A68" s="21" t="s">
        <v>111</v>
      </c>
      <c r="B68" s="22" t="s">
        <v>112</v>
      </c>
      <c r="C68" s="25" t="s">
        <v>113</v>
      </c>
      <c r="D68" s="38">
        <v>798524</v>
      </c>
      <c r="E68" s="38">
        <v>798524</v>
      </c>
      <c r="F68" s="37"/>
    </row>
    <row r="69" spans="1:6" ht="27">
      <c r="A69" s="21" t="s">
        <v>114</v>
      </c>
      <c r="B69" s="22" t="s">
        <v>115</v>
      </c>
      <c r="C69" s="25" t="s">
        <v>113</v>
      </c>
      <c r="D69" s="38">
        <v>505400</v>
      </c>
      <c r="E69" s="38">
        <v>505400</v>
      </c>
      <c r="F69" s="37"/>
    </row>
    <row r="70" spans="1:6" ht="27">
      <c r="A70" s="21" t="s">
        <v>116</v>
      </c>
      <c r="B70" s="22" t="s">
        <v>117</v>
      </c>
      <c r="C70" s="25" t="s">
        <v>113</v>
      </c>
      <c r="D70" s="38">
        <f>D68-D69</f>
        <v>293124</v>
      </c>
      <c r="E70" s="38">
        <f>E68-E69</f>
        <v>293124</v>
      </c>
      <c r="F70" s="37"/>
    </row>
    <row r="71" spans="1:6" ht="27">
      <c r="A71" s="21" t="s">
        <v>118</v>
      </c>
      <c r="B71" s="22" t="s">
        <v>119</v>
      </c>
      <c r="C71" s="25" t="s">
        <v>120</v>
      </c>
      <c r="D71" s="28">
        <f>28.12+498.54+966.06+31.33</f>
        <v>1524.0499999999997</v>
      </c>
      <c r="E71" s="28">
        <f>28.12+498.54+966.06+31.33</f>
        <v>1524.0499999999997</v>
      </c>
      <c r="F71" s="37"/>
    </row>
    <row r="72" spans="1:6" ht="40.5">
      <c r="A72" s="21" t="s">
        <v>121</v>
      </c>
      <c r="B72" s="22" t="s">
        <v>122</v>
      </c>
      <c r="C72" s="25" t="s">
        <v>120</v>
      </c>
      <c r="D72" s="28">
        <v>28.12</v>
      </c>
      <c r="E72" s="28">
        <v>28.12</v>
      </c>
      <c r="F72" s="37"/>
    </row>
    <row r="73" spans="1:6" ht="40.5">
      <c r="A73" s="21" t="s">
        <v>123</v>
      </c>
      <c r="B73" s="22" t="s">
        <v>124</v>
      </c>
      <c r="C73" s="25" t="s">
        <v>120</v>
      </c>
      <c r="D73" s="28">
        <f>42.35+456.192</f>
        <v>498.54200000000003</v>
      </c>
      <c r="E73" s="28">
        <f>42.35+456.192</f>
        <v>498.54200000000003</v>
      </c>
      <c r="F73" s="37"/>
    </row>
    <row r="74" spans="1:6" ht="40.5">
      <c r="A74" s="21" t="s">
        <v>125</v>
      </c>
      <c r="B74" s="22" t="s">
        <v>126</v>
      </c>
      <c r="C74" s="25" t="s">
        <v>120</v>
      </c>
      <c r="D74" s="28">
        <f>868.13+97.93</f>
        <v>966.06</v>
      </c>
      <c r="E74" s="28">
        <f>868.13+97.93</f>
        <v>966.06</v>
      </c>
      <c r="F74" s="37"/>
    </row>
    <row r="75" spans="1:6" ht="27">
      <c r="A75" s="21" t="s">
        <v>127</v>
      </c>
      <c r="B75" s="22" t="s">
        <v>128</v>
      </c>
      <c r="C75" s="25" t="s">
        <v>120</v>
      </c>
      <c r="D75" s="28">
        <f>SUM(D76:D77)</f>
        <v>11398.02</v>
      </c>
      <c r="E75" s="28">
        <f>SUM(E76:E77)</f>
        <v>11398.02</v>
      </c>
      <c r="F75" s="37"/>
    </row>
    <row r="76" spans="1:6" ht="40.5">
      <c r="A76" s="21" t="s">
        <v>129</v>
      </c>
      <c r="B76" s="22" t="s">
        <v>130</v>
      </c>
      <c r="C76" s="25" t="s">
        <v>120</v>
      </c>
      <c r="D76" s="28">
        <f>4275+224.7+883.2</f>
        <v>5382.9</v>
      </c>
      <c r="E76" s="28">
        <f>4275+224.7+883.2</f>
        <v>5382.9</v>
      </c>
      <c r="F76" s="37"/>
    </row>
    <row r="77" spans="1:6" ht="27">
      <c r="A77" s="21" t="s">
        <v>131</v>
      </c>
      <c r="B77" s="22" t="s">
        <v>132</v>
      </c>
      <c r="C77" s="25" t="s">
        <v>120</v>
      </c>
      <c r="D77" s="28">
        <f>143+3496.8+455.4+19.62+1819.3+81</f>
        <v>6015.1200000000008</v>
      </c>
      <c r="E77" s="28">
        <f>143+3496.8+455.4+19.62+1819.3+81</f>
        <v>6015.1200000000008</v>
      </c>
      <c r="F77" s="37"/>
    </row>
    <row r="78" spans="1:6" ht="27">
      <c r="A78" s="21" t="s">
        <v>133</v>
      </c>
      <c r="B78" s="22" t="s">
        <v>134</v>
      </c>
      <c r="C78" s="25" t="s">
        <v>135</v>
      </c>
      <c r="D78" s="28">
        <f>SUM(D79:D81)+11.6</f>
        <v>1127.28</v>
      </c>
      <c r="E78" s="28">
        <f>SUM(E79:E81)+11.6</f>
        <v>1127.28</v>
      </c>
      <c r="F78" s="37"/>
    </row>
    <row r="79" spans="1:6" ht="27">
      <c r="A79" s="21" t="s">
        <v>136</v>
      </c>
      <c r="B79" s="22" t="s">
        <v>137</v>
      </c>
      <c r="C79" s="25" t="s">
        <v>135</v>
      </c>
      <c r="D79" s="28">
        <v>14.8</v>
      </c>
      <c r="E79" s="28">
        <v>14.8</v>
      </c>
      <c r="F79" s="37"/>
    </row>
    <row r="80" spans="1:6" ht="27">
      <c r="A80" s="21" t="s">
        <v>138</v>
      </c>
      <c r="B80" s="22" t="s">
        <v>139</v>
      </c>
      <c r="C80" s="25" t="s">
        <v>135</v>
      </c>
      <c r="D80" s="28">
        <f>30.25+253.44</f>
        <v>283.69</v>
      </c>
      <c r="E80" s="28">
        <f>30.25+253.44</f>
        <v>283.69</v>
      </c>
      <c r="F80" s="37"/>
    </row>
    <row r="81" spans="1:100" ht="27">
      <c r="A81" s="21" t="s">
        <v>140</v>
      </c>
      <c r="B81" s="22" t="s">
        <v>141</v>
      </c>
      <c r="C81" s="25" t="s">
        <v>135</v>
      </c>
      <c r="D81" s="28">
        <f>789.21+27.98</f>
        <v>817.19</v>
      </c>
      <c r="E81" s="28">
        <f>789.21+27.98</f>
        <v>817.19</v>
      </c>
      <c r="F81" s="37"/>
    </row>
    <row r="82" spans="1:100">
      <c r="A82" s="21" t="s">
        <v>142</v>
      </c>
      <c r="B82" s="22" t="s">
        <v>143</v>
      </c>
      <c r="C82" s="25" t="s">
        <v>144</v>
      </c>
      <c r="D82" s="28">
        <v>2.5</v>
      </c>
      <c r="E82" s="28">
        <v>2.5</v>
      </c>
      <c r="F82" s="37"/>
    </row>
    <row r="83" spans="1:100" ht="27">
      <c r="A83" s="21" t="s">
        <v>145</v>
      </c>
      <c r="B83" s="22" t="s">
        <v>146</v>
      </c>
      <c r="C83" s="25" t="s">
        <v>22</v>
      </c>
      <c r="D83" s="26"/>
      <c r="E83" s="26"/>
      <c r="F83" s="37"/>
    </row>
    <row r="84" spans="1:100" ht="27">
      <c r="A84" s="21" t="s">
        <v>147</v>
      </c>
      <c r="B84" s="22" t="s">
        <v>148</v>
      </c>
      <c r="C84" s="25" t="s">
        <v>22</v>
      </c>
      <c r="D84" s="26"/>
      <c r="E84" s="26"/>
      <c r="F84" s="37"/>
    </row>
    <row r="85" spans="1:100" ht="40.5">
      <c r="A85" s="21" t="s">
        <v>149</v>
      </c>
      <c r="B85" s="22" t="s">
        <v>150</v>
      </c>
      <c r="C85" s="25" t="s">
        <v>144</v>
      </c>
      <c r="D85" s="26"/>
      <c r="E85" s="26" t="s">
        <v>19</v>
      </c>
      <c r="F85" s="37" t="s">
        <v>19</v>
      </c>
    </row>
    <row r="87" spans="1:100">
      <c r="B87" s="39" t="s">
        <v>151</v>
      </c>
    </row>
    <row r="89" spans="1:100" ht="42" customHeight="1">
      <c r="A89" s="40" t="s">
        <v>152</v>
      </c>
      <c r="B89" s="40"/>
      <c r="C89" s="40"/>
      <c r="D89" s="40"/>
      <c r="E89" s="40"/>
      <c r="F89" s="40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</row>
    <row r="90" spans="1:100" ht="30" customHeight="1">
      <c r="A90" s="40" t="s">
        <v>153</v>
      </c>
      <c r="B90" s="40"/>
      <c r="C90" s="40"/>
      <c r="D90" s="40"/>
      <c r="E90" s="40"/>
      <c r="F90" s="40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</row>
    <row r="91" spans="1:100" ht="30" customHeight="1">
      <c r="A91" s="40" t="s">
        <v>154</v>
      </c>
      <c r="B91" s="40"/>
      <c r="C91" s="40"/>
      <c r="D91" s="40"/>
      <c r="E91" s="40"/>
      <c r="F91" s="40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</row>
    <row r="92" spans="1:100" ht="42" customHeight="1">
      <c r="A92" s="40" t="s">
        <v>155</v>
      </c>
      <c r="B92" s="40"/>
      <c r="C92" s="40"/>
      <c r="D92" s="40"/>
      <c r="E92" s="40"/>
      <c r="F92" s="40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</row>
    <row r="93" spans="1:100" ht="33.75" customHeight="1">
      <c r="A93" s="40" t="s">
        <v>156</v>
      </c>
      <c r="B93" s="40"/>
      <c r="C93" s="40"/>
      <c r="D93" s="40"/>
      <c r="E93" s="40"/>
      <c r="F93" s="40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</row>
  </sheetData>
  <mergeCells count="15">
    <mergeCell ref="A89:F89"/>
    <mergeCell ref="A90:F90"/>
    <mergeCell ref="A91:F91"/>
    <mergeCell ref="A92:F92"/>
    <mergeCell ref="A93:F93"/>
    <mergeCell ref="A7:F7"/>
    <mergeCell ref="A8:F8"/>
    <mergeCell ref="A9:F9"/>
    <mergeCell ref="A10:F10"/>
    <mergeCell ref="A12:B12"/>
    <mergeCell ref="A17:A18"/>
    <mergeCell ref="B17:B18"/>
    <mergeCell ref="C17:C18"/>
    <mergeCell ref="D17:E17"/>
    <mergeCell ref="F17:F18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PEO_Shef</dc:creator>
  <cp:lastModifiedBy>PEO_Shef</cp:lastModifiedBy>
  <cp:lastPrinted>2020-03-26T10:36:28Z</cp:lastPrinted>
  <dcterms:created xsi:type="dcterms:W3CDTF">2020-03-26T10:36:22Z</dcterms:created>
  <dcterms:modified xsi:type="dcterms:W3CDTF">2020-03-26T10:36:55Z</dcterms:modified>
</cp:coreProperties>
</file>