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35" windowHeight="12270" tabRatio="689" activeTab="2"/>
  </bookViews>
  <sheets>
    <sheet name="Замер Актив 18.12.2019" sheetId="17" r:id="rId1"/>
    <sheet name="Замер РеАктив 18.12.19" sheetId="16" r:id="rId2"/>
    <sheet name="Замер U 18.12.19" sheetId="13" r:id="rId3"/>
    <sheet name="Замер I 18.12.19" sheetId="15" r:id="rId4"/>
    <sheet name="Лист3" sheetId="3" r:id="rId5"/>
  </sheets>
  <externalReferences>
    <externalReference r:id="rId6"/>
  </externalReferences>
  <definedNames>
    <definedName name="_xlnm.Print_Area" localSheetId="3">'Замер I 18.12.19'!$A$1:$BY$45</definedName>
    <definedName name="_xlnm.Print_Area" localSheetId="2">'Замер U 18.12.19'!$A$1:$BY$45</definedName>
    <definedName name="_xlnm.Print_Area" localSheetId="0">'Замер Актив 18.12.2019'!$A$1:$BZ$45</definedName>
    <definedName name="_xlnm.Print_Area" localSheetId="1">'Замер РеАктив 18.12.19'!$A$1:$BZ$45</definedName>
  </definedNames>
  <calcPr calcId="124519"/>
</workbook>
</file>

<file path=xl/calcChain.xml><?xml version="1.0" encoding="utf-8"?>
<calcChain xmlns="http://schemas.openxmlformats.org/spreadsheetml/2006/main">
  <c r="BZ134" i="17"/>
  <c r="BZ133"/>
  <c r="BZ132"/>
  <c r="BZ131"/>
  <c r="BZ130"/>
  <c r="BZ129"/>
  <c r="BZ128"/>
  <c r="BZ127"/>
  <c r="BZ126"/>
  <c r="BZ125"/>
  <c r="BZ124"/>
  <c r="BZ123"/>
  <c r="BZ122"/>
  <c r="BZ121"/>
  <c r="BZ120"/>
  <c r="BZ119"/>
  <c r="BZ118"/>
  <c r="BZ117"/>
  <c r="BZ116"/>
  <c r="BZ115"/>
  <c r="BZ114"/>
  <c r="BZ113"/>
  <c r="BZ112"/>
  <c r="BZ111"/>
  <c r="BX134"/>
  <c r="BW134"/>
  <c r="BV134"/>
  <c r="BU134"/>
  <c r="BT134"/>
  <c r="BS134"/>
  <c r="BR134"/>
  <c r="BQ134"/>
  <c r="BX133"/>
  <c r="BW133"/>
  <c r="BV133"/>
  <c r="BU133"/>
  <c r="BT133"/>
  <c r="BS133"/>
  <c r="BR133"/>
  <c r="BQ133"/>
  <c r="BX132"/>
  <c r="BW132"/>
  <c r="BV132"/>
  <c r="BU132"/>
  <c r="BT132"/>
  <c r="BS132"/>
  <c r="BR132"/>
  <c r="BQ132"/>
  <c r="BX131"/>
  <c r="BW131"/>
  <c r="BV131"/>
  <c r="BU131"/>
  <c r="BT131"/>
  <c r="BS131"/>
  <c r="BR131"/>
  <c r="BQ131"/>
  <c r="BX130"/>
  <c r="BW130"/>
  <c r="BV130"/>
  <c r="BU130"/>
  <c r="BT130"/>
  <c r="BS130"/>
  <c r="BR130"/>
  <c r="BQ130"/>
  <c r="BX129"/>
  <c r="BW129"/>
  <c r="BV129"/>
  <c r="BU129"/>
  <c r="BT129"/>
  <c r="BS129"/>
  <c r="BR129"/>
  <c r="BQ129"/>
  <c r="BX128"/>
  <c r="BW128"/>
  <c r="BV128"/>
  <c r="BU128"/>
  <c r="BT128"/>
  <c r="BS128"/>
  <c r="BR128"/>
  <c r="BQ128"/>
  <c r="BX127"/>
  <c r="BW127"/>
  <c r="BV127"/>
  <c r="BU127"/>
  <c r="BT127"/>
  <c r="BS127"/>
  <c r="BR127"/>
  <c r="BQ127"/>
  <c r="BX126"/>
  <c r="BW126"/>
  <c r="BV126"/>
  <c r="BU126"/>
  <c r="BT126"/>
  <c r="BS126"/>
  <c r="BR126"/>
  <c r="BQ126"/>
  <c r="BX125"/>
  <c r="BW125"/>
  <c r="BV125"/>
  <c r="BU125"/>
  <c r="BT125"/>
  <c r="BS125"/>
  <c r="BR125"/>
  <c r="BQ125"/>
  <c r="BX124"/>
  <c r="BW124"/>
  <c r="BV124"/>
  <c r="BU124"/>
  <c r="BT124"/>
  <c r="BS124"/>
  <c r="BR124"/>
  <c r="BQ124"/>
  <c r="BX123"/>
  <c r="BW123"/>
  <c r="BV123"/>
  <c r="BU123"/>
  <c r="BT123"/>
  <c r="BS123"/>
  <c r="BR123"/>
  <c r="BQ123"/>
  <c r="BX122"/>
  <c r="BW122"/>
  <c r="BV122"/>
  <c r="BU122"/>
  <c r="BT122"/>
  <c r="BS122"/>
  <c r="BR122"/>
  <c r="BQ122"/>
  <c r="BX121"/>
  <c r="BW121"/>
  <c r="BV121"/>
  <c r="BU121"/>
  <c r="BT121"/>
  <c r="BS121"/>
  <c r="BR121"/>
  <c r="BQ121"/>
  <c r="BX120"/>
  <c r="BW120"/>
  <c r="BV120"/>
  <c r="BU120"/>
  <c r="BT120"/>
  <c r="BS120"/>
  <c r="BR120"/>
  <c r="BQ120"/>
  <c r="BX119"/>
  <c r="BW119"/>
  <c r="BV119"/>
  <c r="BU119"/>
  <c r="BT119"/>
  <c r="BS119"/>
  <c r="BR119"/>
  <c r="BQ119"/>
  <c r="BX118"/>
  <c r="BW118"/>
  <c r="BV118"/>
  <c r="BU118"/>
  <c r="BT118"/>
  <c r="BS118"/>
  <c r="BR118"/>
  <c r="BQ118"/>
  <c r="BX117"/>
  <c r="BW117"/>
  <c r="BV117"/>
  <c r="BU117"/>
  <c r="BT117"/>
  <c r="BS117"/>
  <c r="BR117"/>
  <c r="BQ117"/>
  <c r="BX116"/>
  <c r="BW116"/>
  <c r="BV116"/>
  <c r="BU116"/>
  <c r="BT116"/>
  <c r="BS116"/>
  <c r="BR116"/>
  <c r="BQ116"/>
  <c r="BX115"/>
  <c r="BW115"/>
  <c r="BV115"/>
  <c r="BU115"/>
  <c r="BT115"/>
  <c r="BS115"/>
  <c r="BR115"/>
  <c r="BQ115"/>
  <c r="BX114"/>
  <c r="BW114"/>
  <c r="BV114"/>
  <c r="BU114"/>
  <c r="BT114"/>
  <c r="BS114"/>
  <c r="BR114"/>
  <c r="BQ114"/>
  <c r="BX113"/>
  <c r="BW113"/>
  <c r="BV113"/>
  <c r="BU113"/>
  <c r="BT113"/>
  <c r="BS113"/>
  <c r="BR113"/>
  <c r="BQ113"/>
  <c r="BX112"/>
  <c r="BW112"/>
  <c r="BV112"/>
  <c r="BU112"/>
  <c r="BT112"/>
  <c r="BS112"/>
  <c r="BR112"/>
  <c r="BQ112"/>
  <c r="BX111"/>
  <c r="BW111"/>
  <c r="BV111"/>
  <c r="BU111"/>
  <c r="BT111"/>
  <c r="BS111"/>
  <c r="BR111"/>
  <c r="BQ111"/>
  <c r="BO134"/>
  <c r="BN134"/>
  <c r="BO133"/>
  <c r="BN133"/>
  <c r="BO132"/>
  <c r="BN132"/>
  <c r="BO131"/>
  <c r="BN131"/>
  <c r="BO130"/>
  <c r="BN130"/>
  <c r="BO129"/>
  <c r="BN129"/>
  <c r="BO128"/>
  <c r="BN128"/>
  <c r="BO127"/>
  <c r="BN127"/>
  <c r="BO126"/>
  <c r="BN126"/>
  <c r="BO125"/>
  <c r="BN125"/>
  <c r="BO124"/>
  <c r="BN124"/>
  <c r="BO123"/>
  <c r="BN123"/>
  <c r="BO122"/>
  <c r="BN122"/>
  <c r="BO121"/>
  <c r="BN121"/>
  <c r="BO120"/>
  <c r="BN120"/>
  <c r="BO119"/>
  <c r="BN119"/>
  <c r="BO118"/>
  <c r="BN118"/>
  <c r="BO117"/>
  <c r="BN117"/>
  <c r="BO116"/>
  <c r="BN116"/>
  <c r="BO115"/>
  <c r="BN115"/>
  <c r="BO114"/>
  <c r="BN114"/>
  <c r="BO113"/>
  <c r="BN113"/>
  <c r="BO112"/>
  <c r="BN112"/>
  <c r="BO111"/>
  <c r="BN111"/>
  <c r="BL134"/>
  <c r="BK134"/>
  <c r="BJ134"/>
  <c r="BI134"/>
  <c r="BL133"/>
  <c r="BK133"/>
  <c r="BJ133"/>
  <c r="BI133"/>
  <c r="BL132"/>
  <c r="BK132"/>
  <c r="BJ132"/>
  <c r="BI132"/>
  <c r="BL131"/>
  <c r="BK131"/>
  <c r="BJ131"/>
  <c r="BI131"/>
  <c r="BL130"/>
  <c r="BK130"/>
  <c r="BJ130"/>
  <c r="BI130"/>
  <c r="BL129"/>
  <c r="BK129"/>
  <c r="BJ129"/>
  <c r="BI129"/>
  <c r="BL128"/>
  <c r="BK128"/>
  <c r="BJ128"/>
  <c r="BI128"/>
  <c r="BL127"/>
  <c r="BK127"/>
  <c r="BJ127"/>
  <c r="BI127"/>
  <c r="BL126"/>
  <c r="BK126"/>
  <c r="BJ126"/>
  <c r="BI126"/>
  <c r="BL125"/>
  <c r="BK125"/>
  <c r="BJ125"/>
  <c r="BI125"/>
  <c r="BL124"/>
  <c r="BK124"/>
  <c r="BJ124"/>
  <c r="BI124"/>
  <c r="BL123"/>
  <c r="BK123"/>
  <c r="BJ123"/>
  <c r="BI123"/>
  <c r="BL122"/>
  <c r="BK122"/>
  <c r="BJ122"/>
  <c r="BI122"/>
  <c r="BL121"/>
  <c r="BK121"/>
  <c r="BJ121"/>
  <c r="BI121"/>
  <c r="BL120"/>
  <c r="BK120"/>
  <c r="BJ120"/>
  <c r="BI120"/>
  <c r="BL119"/>
  <c r="BK119"/>
  <c r="BJ119"/>
  <c r="BI119"/>
  <c r="BL118"/>
  <c r="BK118"/>
  <c r="BJ118"/>
  <c r="BI118"/>
  <c r="BL117"/>
  <c r="BK117"/>
  <c r="BJ117"/>
  <c r="BI117"/>
  <c r="BL116"/>
  <c r="BK116"/>
  <c r="BJ116"/>
  <c r="BI116"/>
  <c r="BL115"/>
  <c r="BK115"/>
  <c r="BJ115"/>
  <c r="BI115"/>
  <c r="BL114"/>
  <c r="BK114"/>
  <c r="BJ114"/>
  <c r="BI114"/>
  <c r="BL113"/>
  <c r="BK113"/>
  <c r="BJ113"/>
  <c r="BI113"/>
  <c r="BL112"/>
  <c r="BK112"/>
  <c r="BJ112"/>
  <c r="BI112"/>
  <c r="BL111"/>
  <c r="BK111"/>
  <c r="BJ111"/>
  <c r="BI111"/>
  <c r="BG134"/>
  <c r="BG133"/>
  <c r="BG132"/>
  <c r="BG131"/>
  <c r="BG130"/>
  <c r="BG129"/>
  <c r="BG128"/>
  <c r="BG127"/>
  <c r="BG126"/>
  <c r="BG125"/>
  <c r="BG124"/>
  <c r="BG123"/>
  <c r="BG122"/>
  <c r="BG121"/>
  <c r="BG120"/>
  <c r="BG119"/>
  <c r="BG118"/>
  <c r="BG117"/>
  <c r="BG116"/>
  <c r="BG115"/>
  <c r="BG114"/>
  <c r="BG113"/>
  <c r="BG112"/>
  <c r="BG111"/>
  <c r="BF134"/>
  <c r="BE134"/>
  <c r="BD134"/>
  <c r="BC134"/>
  <c r="BB134"/>
  <c r="BF133"/>
  <c r="BE133"/>
  <c r="BD133"/>
  <c r="BC133"/>
  <c r="BB133"/>
  <c r="BF132"/>
  <c r="BE132"/>
  <c r="BD132"/>
  <c r="BC132"/>
  <c r="BB132"/>
  <c r="BF131"/>
  <c r="BE131"/>
  <c r="BD131"/>
  <c r="BC131"/>
  <c r="BB131"/>
  <c r="BF130"/>
  <c r="BE130"/>
  <c r="BD130"/>
  <c r="BC130"/>
  <c r="BB130"/>
  <c r="BF129"/>
  <c r="BE129"/>
  <c r="BD129"/>
  <c r="BC129"/>
  <c r="BB129"/>
  <c r="BF128"/>
  <c r="BE128"/>
  <c r="BD128"/>
  <c r="BC128"/>
  <c r="BB128"/>
  <c r="BF127"/>
  <c r="BE127"/>
  <c r="BD127"/>
  <c r="BC127"/>
  <c r="BB127"/>
  <c r="BF126"/>
  <c r="BE126"/>
  <c r="BD126"/>
  <c r="BC126"/>
  <c r="BB126"/>
  <c r="BF125"/>
  <c r="BE125"/>
  <c r="BD125"/>
  <c r="BC125"/>
  <c r="BB125"/>
  <c r="BF124"/>
  <c r="BE124"/>
  <c r="BD124"/>
  <c r="BC124"/>
  <c r="BB124"/>
  <c r="BF123"/>
  <c r="BE123"/>
  <c r="BD123"/>
  <c r="BC123"/>
  <c r="BB123"/>
  <c r="BF122"/>
  <c r="BE122"/>
  <c r="BD122"/>
  <c r="BC122"/>
  <c r="BB122"/>
  <c r="BF121"/>
  <c r="BE121"/>
  <c r="BD121"/>
  <c r="BC121"/>
  <c r="BB121"/>
  <c r="BF120"/>
  <c r="BE120"/>
  <c r="BD120"/>
  <c r="BC120"/>
  <c r="BB120"/>
  <c r="BF119"/>
  <c r="BE119"/>
  <c r="BD119"/>
  <c r="BC119"/>
  <c r="BB119"/>
  <c r="BF118"/>
  <c r="BE118"/>
  <c r="BD118"/>
  <c r="BC118"/>
  <c r="BB118"/>
  <c r="BF117"/>
  <c r="BE117"/>
  <c r="BD117"/>
  <c r="BC117"/>
  <c r="BB117"/>
  <c r="BF116"/>
  <c r="BE116"/>
  <c r="BD116"/>
  <c r="BC116"/>
  <c r="BB116"/>
  <c r="BF115"/>
  <c r="BE115"/>
  <c r="BD115"/>
  <c r="BC115"/>
  <c r="BB115"/>
  <c r="BF114"/>
  <c r="BE114"/>
  <c r="BD114"/>
  <c r="BC114"/>
  <c r="BB114"/>
  <c r="BF113"/>
  <c r="BE113"/>
  <c r="BD113"/>
  <c r="BC113"/>
  <c r="BB113"/>
  <c r="BF112"/>
  <c r="BE112"/>
  <c r="BD112"/>
  <c r="BC112"/>
  <c r="BB112"/>
  <c r="BF111"/>
  <c r="BE111"/>
  <c r="BD111"/>
  <c r="BC111"/>
  <c r="BB111"/>
  <c r="AZ134"/>
  <c r="AY134"/>
  <c r="AX134"/>
  <c r="AW134"/>
  <c r="AV134"/>
  <c r="AZ133"/>
  <c r="AY133"/>
  <c r="AX133"/>
  <c r="AW133"/>
  <c r="AV133"/>
  <c r="AZ132"/>
  <c r="AY132"/>
  <c r="AX132"/>
  <c r="AW132"/>
  <c r="AV132"/>
  <c r="AZ131"/>
  <c r="AY131"/>
  <c r="AX131"/>
  <c r="AW131"/>
  <c r="AV131"/>
  <c r="AZ130"/>
  <c r="AY130"/>
  <c r="AX130"/>
  <c r="AW130"/>
  <c r="AV130"/>
  <c r="AZ129"/>
  <c r="AY129"/>
  <c r="AX129"/>
  <c r="AW129"/>
  <c r="AV129"/>
  <c r="AZ128"/>
  <c r="AY128"/>
  <c r="AX128"/>
  <c r="AW128"/>
  <c r="AV128"/>
  <c r="AZ127"/>
  <c r="AY127"/>
  <c r="AX127"/>
  <c r="AW127"/>
  <c r="AV127"/>
  <c r="AZ126"/>
  <c r="AY126"/>
  <c r="AX126"/>
  <c r="AW126"/>
  <c r="AV126"/>
  <c r="AZ125"/>
  <c r="AY125"/>
  <c r="AX125"/>
  <c r="AW125"/>
  <c r="AV125"/>
  <c r="AZ124"/>
  <c r="AY124"/>
  <c r="AX124"/>
  <c r="AW124"/>
  <c r="AV124"/>
  <c r="AZ123"/>
  <c r="AY123"/>
  <c r="AX123"/>
  <c r="AW123"/>
  <c r="AV123"/>
  <c r="AZ122"/>
  <c r="AY122"/>
  <c r="AX122"/>
  <c r="AW122"/>
  <c r="AV122"/>
  <c r="AZ121"/>
  <c r="AY121"/>
  <c r="AX121"/>
  <c r="AW121"/>
  <c r="AV121"/>
  <c r="AZ120"/>
  <c r="AY120"/>
  <c r="AX120"/>
  <c r="AW120"/>
  <c r="AV120"/>
  <c r="AZ119"/>
  <c r="AY119"/>
  <c r="AX119"/>
  <c r="AW119"/>
  <c r="AV119"/>
  <c r="AZ118"/>
  <c r="AY118"/>
  <c r="AX118"/>
  <c r="AW118"/>
  <c r="AV118"/>
  <c r="AZ117"/>
  <c r="AY117"/>
  <c r="AX117"/>
  <c r="AW117"/>
  <c r="AV117"/>
  <c r="AZ116"/>
  <c r="AY116"/>
  <c r="AX116"/>
  <c r="AW116"/>
  <c r="AV116"/>
  <c r="AZ115"/>
  <c r="AY115"/>
  <c r="AX115"/>
  <c r="AW115"/>
  <c r="AV115"/>
  <c r="AZ114"/>
  <c r="AY114"/>
  <c r="AX114"/>
  <c r="AW114"/>
  <c r="AV114"/>
  <c r="AZ113"/>
  <c r="AY113"/>
  <c r="AX113"/>
  <c r="AW113"/>
  <c r="AV113"/>
  <c r="AZ112"/>
  <c r="AY112"/>
  <c r="AX112"/>
  <c r="AW112"/>
  <c r="AV112"/>
  <c r="AZ111"/>
  <c r="AY111"/>
  <c r="AX111"/>
  <c r="AW111"/>
  <c r="AV111"/>
  <c r="AT134"/>
  <c r="AS134"/>
  <c r="AT133"/>
  <c r="AS133"/>
  <c r="AT132"/>
  <c r="AS132"/>
  <c r="AT131"/>
  <c r="AS131"/>
  <c r="AT130"/>
  <c r="AS130"/>
  <c r="AT129"/>
  <c r="AS129"/>
  <c r="AT128"/>
  <c r="AS128"/>
  <c r="AT127"/>
  <c r="AS127"/>
  <c r="AT126"/>
  <c r="AS126"/>
  <c r="AT125"/>
  <c r="AS125"/>
  <c r="AT124"/>
  <c r="AS124"/>
  <c r="AT123"/>
  <c r="AS123"/>
  <c r="AT122"/>
  <c r="AS122"/>
  <c r="AT121"/>
  <c r="AS121"/>
  <c r="AT120"/>
  <c r="AS120"/>
  <c r="AT119"/>
  <c r="AS119"/>
  <c r="AT118"/>
  <c r="AS118"/>
  <c r="AT117"/>
  <c r="AS117"/>
  <c r="AT116"/>
  <c r="AS116"/>
  <c r="AT115"/>
  <c r="AS115"/>
  <c r="AT114"/>
  <c r="AS114"/>
  <c r="AT113"/>
  <c r="AS113"/>
  <c r="AT112"/>
  <c r="AS112"/>
  <c r="AT111"/>
  <c r="AS111"/>
  <c r="AQ134"/>
  <c r="AP134"/>
  <c r="AO134"/>
  <c r="AN134"/>
  <c r="AM134"/>
  <c r="AL134"/>
  <c r="AK134"/>
  <c r="AJ134"/>
  <c r="AQ133"/>
  <c r="AP133"/>
  <c r="AO133"/>
  <c r="AN133"/>
  <c r="AM133"/>
  <c r="AL133"/>
  <c r="AK133"/>
  <c r="AJ133"/>
  <c r="AQ132"/>
  <c r="AP132"/>
  <c r="AO132"/>
  <c r="AN132"/>
  <c r="AM132"/>
  <c r="AL132"/>
  <c r="AK132"/>
  <c r="AJ132"/>
  <c r="AQ131"/>
  <c r="AP131"/>
  <c r="AO131"/>
  <c r="AN131"/>
  <c r="AM131"/>
  <c r="AL131"/>
  <c r="AK131"/>
  <c r="AJ131"/>
  <c r="AQ130"/>
  <c r="AP130"/>
  <c r="AO130"/>
  <c r="AN130"/>
  <c r="AM130"/>
  <c r="AL130"/>
  <c r="AK130"/>
  <c r="AJ130"/>
  <c r="AQ129"/>
  <c r="AP129"/>
  <c r="AO129"/>
  <c r="AN129"/>
  <c r="AM129"/>
  <c r="AL129"/>
  <c r="AK129"/>
  <c r="AJ129"/>
  <c r="AQ128"/>
  <c r="AP128"/>
  <c r="AO128"/>
  <c r="AN128"/>
  <c r="AM128"/>
  <c r="AL128"/>
  <c r="AK128"/>
  <c r="AJ128"/>
  <c r="AQ127"/>
  <c r="AP127"/>
  <c r="AO127"/>
  <c r="AN127"/>
  <c r="AM127"/>
  <c r="AL127"/>
  <c r="AK127"/>
  <c r="AJ127"/>
  <c r="AQ126"/>
  <c r="AP126"/>
  <c r="AO126"/>
  <c r="AN126"/>
  <c r="AM126"/>
  <c r="AL126"/>
  <c r="AK126"/>
  <c r="AJ126"/>
  <c r="AQ125"/>
  <c r="AP125"/>
  <c r="AO125"/>
  <c r="AN125"/>
  <c r="AM125"/>
  <c r="AL125"/>
  <c r="AK125"/>
  <c r="AJ125"/>
  <c r="AQ124"/>
  <c r="AP124"/>
  <c r="AO124"/>
  <c r="AN124"/>
  <c r="AM124"/>
  <c r="AL124"/>
  <c r="AK124"/>
  <c r="AJ124"/>
  <c r="AQ123"/>
  <c r="AP123"/>
  <c r="AO123"/>
  <c r="AN123"/>
  <c r="AM123"/>
  <c r="AL123"/>
  <c r="AK123"/>
  <c r="AJ123"/>
  <c r="AQ122"/>
  <c r="AP122"/>
  <c r="AO122"/>
  <c r="AN122"/>
  <c r="AM122"/>
  <c r="AL122"/>
  <c r="AK122"/>
  <c r="AJ122"/>
  <c r="AQ121"/>
  <c r="AP121"/>
  <c r="AO121"/>
  <c r="AN121"/>
  <c r="AM121"/>
  <c r="AL121"/>
  <c r="AK121"/>
  <c r="AJ121"/>
  <c r="AQ120"/>
  <c r="AP120"/>
  <c r="AO120"/>
  <c r="AN120"/>
  <c r="AM120"/>
  <c r="AL120"/>
  <c r="AK120"/>
  <c r="AJ120"/>
  <c r="AQ119"/>
  <c r="AP119"/>
  <c r="AO119"/>
  <c r="AN119"/>
  <c r="AM119"/>
  <c r="AL119"/>
  <c r="AK119"/>
  <c r="AJ119"/>
  <c r="AQ118"/>
  <c r="AP118"/>
  <c r="AO118"/>
  <c r="AN118"/>
  <c r="AM118"/>
  <c r="AL118"/>
  <c r="AK118"/>
  <c r="AJ118"/>
  <c r="AQ117"/>
  <c r="AP117"/>
  <c r="AO117"/>
  <c r="AN117"/>
  <c r="AM117"/>
  <c r="AL117"/>
  <c r="AK117"/>
  <c r="AJ117"/>
  <c r="AQ116"/>
  <c r="AP116"/>
  <c r="AO116"/>
  <c r="AN116"/>
  <c r="AM116"/>
  <c r="AL116"/>
  <c r="AK116"/>
  <c r="AJ116"/>
  <c r="AQ115"/>
  <c r="AP115"/>
  <c r="AO115"/>
  <c r="AN115"/>
  <c r="AM115"/>
  <c r="AL115"/>
  <c r="AK115"/>
  <c r="AJ115"/>
  <c r="AQ114"/>
  <c r="AP114"/>
  <c r="AO114"/>
  <c r="AN114"/>
  <c r="AM114"/>
  <c r="AL114"/>
  <c r="AK114"/>
  <c r="AJ114"/>
  <c r="AQ113"/>
  <c r="AP113"/>
  <c r="AO113"/>
  <c r="AN113"/>
  <c r="AM113"/>
  <c r="AL113"/>
  <c r="AK113"/>
  <c r="AJ113"/>
  <c r="AQ112"/>
  <c r="AP112"/>
  <c r="AO112"/>
  <c r="AN112"/>
  <c r="AM112"/>
  <c r="AL112"/>
  <c r="AK112"/>
  <c r="AJ112"/>
  <c r="AQ111"/>
  <c r="AP111"/>
  <c r="AO111"/>
  <c r="AN111"/>
  <c r="AM111"/>
  <c r="AL111"/>
  <c r="AK111"/>
  <c r="AJ111"/>
  <c r="AH134"/>
  <c r="AG134"/>
  <c r="AF134"/>
  <c r="AE134"/>
  <c r="AD134"/>
  <c r="AC134"/>
  <c r="AB134"/>
  <c r="AA134"/>
  <c r="AH133"/>
  <c r="AG133"/>
  <c r="AF133"/>
  <c r="AE133"/>
  <c r="AD133"/>
  <c r="AC133"/>
  <c r="AB133"/>
  <c r="AA133"/>
  <c r="AH132"/>
  <c r="AG132"/>
  <c r="AF132"/>
  <c r="AE132"/>
  <c r="AD132"/>
  <c r="AC132"/>
  <c r="AB132"/>
  <c r="AA132"/>
  <c r="AH131"/>
  <c r="AG131"/>
  <c r="AF131"/>
  <c r="AE131"/>
  <c r="AD131"/>
  <c r="AC131"/>
  <c r="AB131"/>
  <c r="AA131"/>
  <c r="AH130"/>
  <c r="AG130"/>
  <c r="AF130"/>
  <c r="AE130"/>
  <c r="AD130"/>
  <c r="AC130"/>
  <c r="AB130"/>
  <c r="AA130"/>
  <c r="AH129"/>
  <c r="AG129"/>
  <c r="AF129"/>
  <c r="AE129"/>
  <c r="AD129"/>
  <c r="AC129"/>
  <c r="AB129"/>
  <c r="AA129"/>
  <c r="AH128"/>
  <c r="AG128"/>
  <c r="AF128"/>
  <c r="AE128"/>
  <c r="AD128"/>
  <c r="AC128"/>
  <c r="AB128"/>
  <c r="AA128"/>
  <c r="AH127"/>
  <c r="AG127"/>
  <c r="AF127"/>
  <c r="AE127"/>
  <c r="AD127"/>
  <c r="AC127"/>
  <c r="AB127"/>
  <c r="AA127"/>
  <c r="AH126"/>
  <c r="AG126"/>
  <c r="AF126"/>
  <c r="AE126"/>
  <c r="AD126"/>
  <c r="AC126"/>
  <c r="AB126"/>
  <c r="AA126"/>
  <c r="AH125"/>
  <c r="AG125"/>
  <c r="AF125"/>
  <c r="AE125"/>
  <c r="AD125"/>
  <c r="AC125"/>
  <c r="AB125"/>
  <c r="AA125"/>
  <c r="AH124"/>
  <c r="AG124"/>
  <c r="AF124"/>
  <c r="AE124"/>
  <c r="AD124"/>
  <c r="AC124"/>
  <c r="AB124"/>
  <c r="AA124"/>
  <c r="AH123"/>
  <c r="AG123"/>
  <c r="AF123"/>
  <c r="AE123"/>
  <c r="AD123"/>
  <c r="AC123"/>
  <c r="AB123"/>
  <c r="AA123"/>
  <c r="AH122"/>
  <c r="AG122"/>
  <c r="AF122"/>
  <c r="AE122"/>
  <c r="AD122"/>
  <c r="AC122"/>
  <c r="AB122"/>
  <c r="AA122"/>
  <c r="AH121"/>
  <c r="AG121"/>
  <c r="AF121"/>
  <c r="AE121"/>
  <c r="AD121"/>
  <c r="AC121"/>
  <c r="AB121"/>
  <c r="AA121"/>
  <c r="AH120"/>
  <c r="AG120"/>
  <c r="AF120"/>
  <c r="AE120"/>
  <c r="AD120"/>
  <c r="AC120"/>
  <c r="AB120"/>
  <c r="AA120"/>
  <c r="AH119"/>
  <c r="AG119"/>
  <c r="AF119"/>
  <c r="AE119"/>
  <c r="AD119"/>
  <c r="AC119"/>
  <c r="AB119"/>
  <c r="AA119"/>
  <c r="AH118"/>
  <c r="AG118"/>
  <c r="AF118"/>
  <c r="AE118"/>
  <c r="AD118"/>
  <c r="AC118"/>
  <c r="AB118"/>
  <c r="AA118"/>
  <c r="AH117"/>
  <c r="AG117"/>
  <c r="AF117"/>
  <c r="AE117"/>
  <c r="AD117"/>
  <c r="AC117"/>
  <c r="AB117"/>
  <c r="AA117"/>
  <c r="AH116"/>
  <c r="AG116"/>
  <c r="AF116"/>
  <c r="AE116"/>
  <c r="AD116"/>
  <c r="AC116"/>
  <c r="AB116"/>
  <c r="AA116"/>
  <c r="AH115"/>
  <c r="AG115"/>
  <c r="AF115"/>
  <c r="AE115"/>
  <c r="AD115"/>
  <c r="AC115"/>
  <c r="AB115"/>
  <c r="AA115"/>
  <c r="AH114"/>
  <c r="AG114"/>
  <c r="AF114"/>
  <c r="AE114"/>
  <c r="AD114"/>
  <c r="AC114"/>
  <c r="AB114"/>
  <c r="AA114"/>
  <c r="AH113"/>
  <c r="AG113"/>
  <c r="AF113"/>
  <c r="AE113"/>
  <c r="AD113"/>
  <c r="AC113"/>
  <c r="AB113"/>
  <c r="AA113"/>
  <c r="AH112"/>
  <c r="AG112"/>
  <c r="AF112"/>
  <c r="AE112"/>
  <c r="AD112"/>
  <c r="AC112"/>
  <c r="AB112"/>
  <c r="AA112"/>
  <c r="AH111"/>
  <c r="AG111"/>
  <c r="AF111"/>
  <c r="AE111"/>
  <c r="AD111"/>
  <c r="AC111"/>
  <c r="AB111"/>
  <c r="AA111"/>
  <c r="Y134"/>
  <c r="X134"/>
  <c r="W134"/>
  <c r="V134"/>
  <c r="U134"/>
  <c r="T134"/>
  <c r="S134"/>
  <c r="R134"/>
  <c r="Y133"/>
  <c r="X133"/>
  <c r="W133"/>
  <c r="V133"/>
  <c r="U133"/>
  <c r="T133"/>
  <c r="S133"/>
  <c r="R133"/>
  <c r="Y132"/>
  <c r="X132"/>
  <c r="W132"/>
  <c r="V132"/>
  <c r="U132"/>
  <c r="T132"/>
  <c r="S132"/>
  <c r="R132"/>
  <c r="Y131"/>
  <c r="X131"/>
  <c r="W131"/>
  <c r="V131"/>
  <c r="U131"/>
  <c r="T131"/>
  <c r="S131"/>
  <c r="R131"/>
  <c r="Y130"/>
  <c r="X130"/>
  <c r="W130"/>
  <c r="V130"/>
  <c r="U130"/>
  <c r="T130"/>
  <c r="S130"/>
  <c r="R130"/>
  <c r="Y129"/>
  <c r="X129"/>
  <c r="W129"/>
  <c r="V129"/>
  <c r="U129"/>
  <c r="T129"/>
  <c r="S129"/>
  <c r="R129"/>
  <c r="Y128"/>
  <c r="X128"/>
  <c r="W128"/>
  <c r="V128"/>
  <c r="U128"/>
  <c r="T128"/>
  <c r="S128"/>
  <c r="R128"/>
  <c r="Y127"/>
  <c r="X127"/>
  <c r="W127"/>
  <c r="V127"/>
  <c r="U127"/>
  <c r="T127"/>
  <c r="S127"/>
  <c r="R127"/>
  <c r="Y126"/>
  <c r="X126"/>
  <c r="W126"/>
  <c r="V126"/>
  <c r="U126"/>
  <c r="T126"/>
  <c r="S126"/>
  <c r="R126"/>
  <c r="Y125"/>
  <c r="X125"/>
  <c r="W125"/>
  <c r="V125"/>
  <c r="U125"/>
  <c r="T125"/>
  <c r="S125"/>
  <c r="R125"/>
  <c r="Y124"/>
  <c r="X124"/>
  <c r="W124"/>
  <c r="V124"/>
  <c r="U124"/>
  <c r="T124"/>
  <c r="S124"/>
  <c r="R124"/>
  <c r="Y123"/>
  <c r="X123"/>
  <c r="W123"/>
  <c r="V123"/>
  <c r="U123"/>
  <c r="T123"/>
  <c r="S123"/>
  <c r="R123"/>
  <c r="Y122"/>
  <c r="X122"/>
  <c r="W122"/>
  <c r="V122"/>
  <c r="U122"/>
  <c r="T122"/>
  <c r="S122"/>
  <c r="R122"/>
  <c r="Y121"/>
  <c r="X121"/>
  <c r="W121"/>
  <c r="V121"/>
  <c r="U121"/>
  <c r="T121"/>
  <c r="S121"/>
  <c r="R121"/>
  <c r="Y120"/>
  <c r="X120"/>
  <c r="W120"/>
  <c r="V120"/>
  <c r="U120"/>
  <c r="T120"/>
  <c r="S120"/>
  <c r="R120"/>
  <c r="Y119"/>
  <c r="X119"/>
  <c r="W119"/>
  <c r="V119"/>
  <c r="U119"/>
  <c r="T119"/>
  <c r="S119"/>
  <c r="R119"/>
  <c r="Y118"/>
  <c r="X118"/>
  <c r="W118"/>
  <c r="V118"/>
  <c r="U118"/>
  <c r="T118"/>
  <c r="S118"/>
  <c r="R118"/>
  <c r="Y117"/>
  <c r="X117"/>
  <c r="W117"/>
  <c r="V117"/>
  <c r="U117"/>
  <c r="T117"/>
  <c r="S117"/>
  <c r="R117"/>
  <c r="Y116"/>
  <c r="X116"/>
  <c r="W116"/>
  <c r="V116"/>
  <c r="U116"/>
  <c r="T116"/>
  <c r="S116"/>
  <c r="R116"/>
  <c r="Y115"/>
  <c r="X115"/>
  <c r="W115"/>
  <c r="V115"/>
  <c r="U115"/>
  <c r="T115"/>
  <c r="S115"/>
  <c r="R115"/>
  <c r="Y114"/>
  <c r="X114"/>
  <c r="W114"/>
  <c r="V114"/>
  <c r="U114"/>
  <c r="T114"/>
  <c r="S114"/>
  <c r="R114"/>
  <c r="Y113"/>
  <c r="X113"/>
  <c r="W113"/>
  <c r="V113"/>
  <c r="U113"/>
  <c r="T113"/>
  <c r="S113"/>
  <c r="R113"/>
  <c r="Y112"/>
  <c r="X112"/>
  <c r="W112"/>
  <c r="V112"/>
  <c r="U112"/>
  <c r="T112"/>
  <c r="S112"/>
  <c r="R112"/>
  <c r="Y111"/>
  <c r="X111"/>
  <c r="W111"/>
  <c r="V111"/>
  <c r="U111"/>
  <c r="T111"/>
  <c r="S111"/>
  <c r="R111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D112"/>
  <c r="E112"/>
  <c r="F112"/>
  <c r="G112"/>
  <c r="H112"/>
  <c r="I112"/>
  <c r="J112"/>
  <c r="K112"/>
  <c r="L112"/>
  <c r="M112"/>
  <c r="D113"/>
  <c r="E113"/>
  <c r="F113"/>
  <c r="G113"/>
  <c r="H113"/>
  <c r="I113"/>
  <c r="J113"/>
  <c r="K113"/>
  <c r="L113"/>
  <c r="M113"/>
  <c r="D114"/>
  <c r="E114"/>
  <c r="F114"/>
  <c r="G114"/>
  <c r="H114"/>
  <c r="I114"/>
  <c r="J114"/>
  <c r="K114"/>
  <c r="L114"/>
  <c r="M114"/>
  <c r="D115"/>
  <c r="E115"/>
  <c r="F115"/>
  <c r="G115"/>
  <c r="H115"/>
  <c r="I115"/>
  <c r="J115"/>
  <c r="K115"/>
  <c r="L115"/>
  <c r="M115"/>
  <c r="D116"/>
  <c r="E116"/>
  <c r="F116"/>
  <c r="G116"/>
  <c r="H116"/>
  <c r="I116"/>
  <c r="J116"/>
  <c r="K116"/>
  <c r="L116"/>
  <c r="M116"/>
  <c r="D117"/>
  <c r="E117"/>
  <c r="F117"/>
  <c r="G117"/>
  <c r="H117"/>
  <c r="I117"/>
  <c r="J117"/>
  <c r="K117"/>
  <c r="L117"/>
  <c r="M117"/>
  <c r="D118"/>
  <c r="E118"/>
  <c r="F118"/>
  <c r="G118"/>
  <c r="H118"/>
  <c r="I118"/>
  <c r="J118"/>
  <c r="K118"/>
  <c r="L118"/>
  <c r="M118"/>
  <c r="D119"/>
  <c r="E119"/>
  <c r="F119"/>
  <c r="G119"/>
  <c r="H119"/>
  <c r="I119"/>
  <c r="J119"/>
  <c r="K119"/>
  <c r="L119"/>
  <c r="M119"/>
  <c r="D120"/>
  <c r="E120"/>
  <c r="F120"/>
  <c r="G120"/>
  <c r="H120"/>
  <c r="I120"/>
  <c r="J120"/>
  <c r="K120"/>
  <c r="L120"/>
  <c r="M120"/>
  <c r="D121"/>
  <c r="E121"/>
  <c r="F121"/>
  <c r="G121"/>
  <c r="H121"/>
  <c r="I121"/>
  <c r="J121"/>
  <c r="K121"/>
  <c r="L121"/>
  <c r="M121"/>
  <c r="D122"/>
  <c r="E122"/>
  <c r="F122"/>
  <c r="G122"/>
  <c r="H122"/>
  <c r="I122"/>
  <c r="J122"/>
  <c r="K122"/>
  <c r="L122"/>
  <c r="M122"/>
  <c r="D123"/>
  <c r="E123"/>
  <c r="F123"/>
  <c r="G123"/>
  <c r="H123"/>
  <c r="I123"/>
  <c r="J123"/>
  <c r="K123"/>
  <c r="L123"/>
  <c r="M123"/>
  <c r="D124"/>
  <c r="E124"/>
  <c r="F124"/>
  <c r="G124"/>
  <c r="H124"/>
  <c r="I124"/>
  <c r="J124"/>
  <c r="K124"/>
  <c r="L124"/>
  <c r="M124"/>
  <c r="D125"/>
  <c r="E125"/>
  <c r="F125"/>
  <c r="G125"/>
  <c r="H125"/>
  <c r="I125"/>
  <c r="J125"/>
  <c r="K125"/>
  <c r="L125"/>
  <c r="M125"/>
  <c r="D126"/>
  <c r="E126"/>
  <c r="F126"/>
  <c r="G126"/>
  <c r="H126"/>
  <c r="I126"/>
  <c r="J126"/>
  <c r="K126"/>
  <c r="L126"/>
  <c r="M126"/>
  <c r="D127"/>
  <c r="E127"/>
  <c r="F127"/>
  <c r="G127"/>
  <c r="H127"/>
  <c r="I127"/>
  <c r="J127"/>
  <c r="K127"/>
  <c r="L127"/>
  <c r="M127"/>
  <c r="D128"/>
  <c r="E128"/>
  <c r="F128"/>
  <c r="G128"/>
  <c r="H128"/>
  <c r="I128"/>
  <c r="J128"/>
  <c r="K128"/>
  <c r="L128"/>
  <c r="M128"/>
  <c r="D129"/>
  <c r="E129"/>
  <c r="F129"/>
  <c r="G129"/>
  <c r="H129"/>
  <c r="I129"/>
  <c r="J129"/>
  <c r="K129"/>
  <c r="L129"/>
  <c r="M129"/>
  <c r="D130"/>
  <c r="E130"/>
  <c r="F130"/>
  <c r="G130"/>
  <c r="H130"/>
  <c r="I130"/>
  <c r="J130"/>
  <c r="K130"/>
  <c r="L130"/>
  <c r="M130"/>
  <c r="D131"/>
  <c r="E131"/>
  <c r="F131"/>
  <c r="G131"/>
  <c r="H131"/>
  <c r="I131"/>
  <c r="J131"/>
  <c r="K131"/>
  <c r="L131"/>
  <c r="M131"/>
  <c r="D132"/>
  <c r="E132"/>
  <c r="F132"/>
  <c r="G132"/>
  <c r="H132"/>
  <c r="I132"/>
  <c r="J132"/>
  <c r="K132"/>
  <c r="L132"/>
  <c r="M132"/>
  <c r="D133"/>
  <c r="E133"/>
  <c r="F133"/>
  <c r="G133"/>
  <c r="H133"/>
  <c r="I133"/>
  <c r="J133"/>
  <c r="K133"/>
  <c r="L133"/>
  <c r="M133"/>
  <c r="D134"/>
  <c r="E134"/>
  <c r="F134"/>
  <c r="G134"/>
  <c r="H134"/>
  <c r="I134"/>
  <c r="J134"/>
  <c r="K134"/>
  <c r="L134"/>
  <c r="M134"/>
  <c r="E111"/>
  <c r="F111"/>
  <c r="G111"/>
  <c r="H111"/>
  <c r="I111"/>
  <c r="J111"/>
  <c r="K111"/>
  <c r="L111"/>
  <c r="M111"/>
  <c r="D111"/>
  <c r="I4" i="16"/>
  <c r="T3" i="15" l="1"/>
  <c r="T3" i="13"/>
  <c r="T3" i="17"/>
  <c r="T4"/>
  <c r="T5"/>
  <c r="T2"/>
  <c r="BT3" i="16"/>
  <c r="BD3"/>
  <c r="AQ3"/>
  <c r="AE3"/>
  <c r="T3"/>
  <c r="T5"/>
  <c r="T4"/>
  <c r="T2"/>
  <c r="I5"/>
  <c r="I2"/>
  <c r="BT2" s="1"/>
  <c r="I4" i="15"/>
  <c r="T4" s="1"/>
  <c r="I5"/>
  <c r="T5" s="1"/>
  <c r="I2"/>
  <c r="T2" s="1"/>
  <c r="I4" i="13"/>
  <c r="T4" s="1"/>
  <c r="I5"/>
  <c r="T5" s="1"/>
  <c r="I2"/>
  <c r="T2" s="1"/>
  <c r="A11" i="15"/>
  <c r="A31" s="1"/>
  <c r="A11" i="13"/>
  <c r="A34" i="17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 i="16"/>
  <c r="A32" s="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11"/>
  <c r="A31" i="13" l="1"/>
  <c r="CD35" i="16"/>
  <c r="A27"/>
  <c r="A19"/>
  <c r="A23"/>
  <c r="A15"/>
  <c r="A31"/>
  <c r="A14"/>
  <c r="A18"/>
  <c r="A22"/>
  <c r="A26"/>
  <c r="A30"/>
  <c r="A34"/>
  <c r="A14" i="13"/>
  <c r="A18"/>
  <c r="A22"/>
  <c r="A26"/>
  <c r="A30"/>
  <c r="A34"/>
  <c r="A14" i="15"/>
  <c r="A18"/>
  <c r="A22"/>
  <c r="A26"/>
  <c r="A30"/>
  <c r="A34"/>
  <c r="A13" i="16"/>
  <c r="A17"/>
  <c r="A21"/>
  <c r="A25"/>
  <c r="A29"/>
  <c r="A33"/>
  <c r="A13" i="13"/>
  <c r="A17"/>
  <c r="A21"/>
  <c r="A25"/>
  <c r="A29"/>
  <c r="A33"/>
  <c r="A13" i="15"/>
  <c r="A17"/>
  <c r="A21"/>
  <c r="A25"/>
  <c r="A29"/>
  <c r="A33"/>
  <c r="A12" i="16"/>
  <c r="A16"/>
  <c r="A20"/>
  <c r="A24"/>
  <c r="A28"/>
  <c r="A12" i="13"/>
  <c r="A16"/>
  <c r="A20"/>
  <c r="A24"/>
  <c r="A28"/>
  <c r="A32"/>
  <c r="A12" i="15"/>
  <c r="A16"/>
  <c r="A20"/>
  <c r="A24"/>
  <c r="A28"/>
  <c r="A32"/>
  <c r="A15" i="13"/>
  <c r="A19"/>
  <c r="A23"/>
  <c r="A27"/>
  <c r="A15" i="15"/>
  <c r="A19"/>
  <c r="A23"/>
  <c r="A27"/>
  <c r="CC136" i="17" l="1"/>
  <c r="CB134"/>
  <c r="CB133"/>
  <c r="CB132"/>
  <c r="CB102" s="1"/>
  <c r="CB131"/>
  <c r="CB130"/>
  <c r="CB129"/>
  <c r="CB128"/>
  <c r="CB127"/>
  <c r="CB126"/>
  <c r="CB125"/>
  <c r="CB124"/>
  <c r="CB123"/>
  <c r="CB122"/>
  <c r="CB121"/>
  <c r="CB120"/>
  <c r="CB119"/>
  <c r="CB118"/>
  <c r="CB117"/>
  <c r="CB116"/>
  <c r="CB115"/>
  <c r="CB114"/>
  <c r="CB113"/>
  <c r="CB112"/>
  <c r="CB111"/>
  <c r="CI104"/>
  <c r="CH104"/>
  <c r="CG104"/>
  <c r="CF104"/>
  <c r="CE104"/>
  <c r="CD104"/>
  <c r="CB104"/>
  <c r="BZ104"/>
  <c r="BX104"/>
  <c r="BW104"/>
  <c r="BV104"/>
  <c r="BR73" s="1"/>
  <c r="BU104"/>
  <c r="BT104"/>
  <c r="BX73" s="1"/>
  <c r="BS104"/>
  <c r="BR104"/>
  <c r="BQ104"/>
  <c r="BO104"/>
  <c r="BN104"/>
  <c r="BL104"/>
  <c r="BK104"/>
  <c r="BJ104"/>
  <c r="BI104"/>
  <c r="BG104"/>
  <c r="BF104"/>
  <c r="BE104"/>
  <c r="BD104"/>
  <c r="BC104"/>
  <c r="BB104"/>
  <c r="AZ104"/>
  <c r="AY104"/>
  <c r="AX104"/>
  <c r="AW104"/>
  <c r="AV104"/>
  <c r="AT104"/>
  <c r="AS104"/>
  <c r="AQ104"/>
  <c r="AP104"/>
  <c r="AO104"/>
  <c r="AN104"/>
  <c r="AM104"/>
  <c r="AL104"/>
  <c r="AK104"/>
  <c r="AJ104"/>
  <c r="AH104"/>
  <c r="AG104"/>
  <c r="AF104"/>
  <c r="AE104"/>
  <c r="AD104"/>
  <c r="AC104"/>
  <c r="AB104"/>
  <c r="AA104"/>
  <c r="Y104"/>
  <c r="X104"/>
  <c r="W104"/>
  <c r="V104"/>
  <c r="U104"/>
  <c r="T104"/>
  <c r="X73" s="1"/>
  <c r="S104"/>
  <c r="R104"/>
  <c r="P104"/>
  <c r="O104"/>
  <c r="M104"/>
  <c r="L104"/>
  <c r="K104"/>
  <c r="J104"/>
  <c r="I104"/>
  <c r="H104"/>
  <c r="G104"/>
  <c r="F104"/>
  <c r="E104"/>
  <c r="D104"/>
  <c r="CI103"/>
  <c r="CH103"/>
  <c r="CG103"/>
  <c r="CF103"/>
  <c r="CE103"/>
  <c r="CD103"/>
  <c r="CB103"/>
  <c r="BZ103"/>
  <c r="BX103"/>
  <c r="BW103"/>
  <c r="BV103"/>
  <c r="BU103"/>
  <c r="BQ72" s="1"/>
  <c r="BT103"/>
  <c r="BX72" s="1"/>
  <c r="BS103"/>
  <c r="BW72" s="1"/>
  <c r="BR103"/>
  <c r="BQ103"/>
  <c r="BO103"/>
  <c r="BN103"/>
  <c r="BL103"/>
  <c r="BK103"/>
  <c r="BJ103"/>
  <c r="BI103"/>
  <c r="BG103"/>
  <c r="BF103"/>
  <c r="BE103"/>
  <c r="BD103"/>
  <c r="BC103"/>
  <c r="BB103"/>
  <c r="AZ103"/>
  <c r="AY103"/>
  <c r="AX103"/>
  <c r="AW103"/>
  <c r="AV103"/>
  <c r="AT103"/>
  <c r="AS103"/>
  <c r="AQ103"/>
  <c r="AP103"/>
  <c r="AO103"/>
  <c r="AN103"/>
  <c r="AM103"/>
  <c r="AL103"/>
  <c r="AK103"/>
  <c r="AJ103"/>
  <c r="AH103"/>
  <c r="AG103"/>
  <c r="AF103"/>
  <c r="AE103"/>
  <c r="AD103"/>
  <c r="AC103"/>
  <c r="AB103"/>
  <c r="AA103"/>
  <c r="Y103"/>
  <c r="X103"/>
  <c r="W103"/>
  <c r="V103"/>
  <c r="U103"/>
  <c r="Y72" s="1"/>
  <c r="T103"/>
  <c r="X72" s="1"/>
  <c r="S103"/>
  <c r="R103"/>
  <c r="P103"/>
  <c r="O103"/>
  <c r="M103"/>
  <c r="L103"/>
  <c r="K103"/>
  <c r="J103"/>
  <c r="I103"/>
  <c r="I72" s="1"/>
  <c r="H103"/>
  <c r="G103"/>
  <c r="F103"/>
  <c r="E103"/>
  <c r="D103"/>
  <c r="CI102"/>
  <c r="CH102"/>
  <c r="CG102"/>
  <c r="CF102"/>
  <c r="CE102"/>
  <c r="CD102"/>
  <c r="BZ102"/>
  <c r="BX102"/>
  <c r="BW102"/>
  <c r="BV102"/>
  <c r="BU102"/>
  <c r="BT102"/>
  <c r="BS102"/>
  <c r="BW71" s="1"/>
  <c r="BR102"/>
  <c r="BQ102"/>
  <c r="BO102"/>
  <c r="BN102"/>
  <c r="BL102"/>
  <c r="BL71" s="1"/>
  <c r="BK102"/>
  <c r="BJ102"/>
  <c r="BI102"/>
  <c r="BG102"/>
  <c r="BF102"/>
  <c r="BE102"/>
  <c r="BD102"/>
  <c r="BB71" s="1"/>
  <c r="BC102"/>
  <c r="BB102"/>
  <c r="AZ102"/>
  <c r="AY102"/>
  <c r="AX102"/>
  <c r="AW102"/>
  <c r="AV102"/>
  <c r="AT102"/>
  <c r="AS102"/>
  <c r="AQ102"/>
  <c r="AP102"/>
  <c r="AO102"/>
  <c r="AN102"/>
  <c r="AM102"/>
  <c r="AL102"/>
  <c r="AK102"/>
  <c r="AJ102"/>
  <c r="AH102"/>
  <c r="AG102"/>
  <c r="AF102"/>
  <c r="AE102"/>
  <c r="AD102"/>
  <c r="AC102"/>
  <c r="AB102"/>
  <c r="AA102"/>
  <c r="Y102"/>
  <c r="X102"/>
  <c r="W102"/>
  <c r="V102"/>
  <c r="U102"/>
  <c r="Y71" s="1"/>
  <c r="T102"/>
  <c r="S102"/>
  <c r="R102"/>
  <c r="P102"/>
  <c r="O102"/>
  <c r="M102"/>
  <c r="L102"/>
  <c r="K102"/>
  <c r="J102"/>
  <c r="I102"/>
  <c r="I71" s="1"/>
  <c r="H102"/>
  <c r="G102"/>
  <c r="F102"/>
  <c r="E102"/>
  <c r="D102"/>
  <c r="CI101"/>
  <c r="CH101"/>
  <c r="CG101"/>
  <c r="CF101"/>
  <c r="CE101"/>
  <c r="CD101"/>
  <c r="CB101"/>
  <c r="BZ101"/>
  <c r="BX101"/>
  <c r="BW101"/>
  <c r="BV101"/>
  <c r="BR70" s="1"/>
  <c r="BU101"/>
  <c r="BT101"/>
  <c r="BX70" s="1"/>
  <c r="BS101"/>
  <c r="BR101"/>
  <c r="BQ101"/>
  <c r="BO101"/>
  <c r="BN101"/>
  <c r="BL101"/>
  <c r="BK101"/>
  <c r="BK70" s="1"/>
  <c r="BJ101"/>
  <c r="BI101"/>
  <c r="BG101"/>
  <c r="BF101"/>
  <c r="BE101"/>
  <c r="BC70" s="1"/>
  <c r="BD101"/>
  <c r="BC101"/>
  <c r="BB101"/>
  <c r="AZ101"/>
  <c r="AY101"/>
  <c r="AX101"/>
  <c r="AW101"/>
  <c r="AV101"/>
  <c r="AT101"/>
  <c r="AS101"/>
  <c r="AQ101"/>
  <c r="AP101"/>
  <c r="AO101"/>
  <c r="AN101"/>
  <c r="AM101"/>
  <c r="AL101"/>
  <c r="AK101"/>
  <c r="AJ101"/>
  <c r="AH101"/>
  <c r="AG101"/>
  <c r="AF101"/>
  <c r="AE101"/>
  <c r="AD101"/>
  <c r="AC101"/>
  <c r="AB101"/>
  <c r="AA101"/>
  <c r="Y101"/>
  <c r="X101"/>
  <c r="W101"/>
  <c r="V101"/>
  <c r="U101"/>
  <c r="Y70" s="1"/>
  <c r="T101"/>
  <c r="X70" s="1"/>
  <c r="S101"/>
  <c r="R101"/>
  <c r="P101"/>
  <c r="O101"/>
  <c r="M101"/>
  <c r="L101"/>
  <c r="K101"/>
  <c r="J101"/>
  <c r="I101"/>
  <c r="H101"/>
  <c r="H70" s="1"/>
  <c r="G101"/>
  <c r="F101"/>
  <c r="E101"/>
  <c r="D101"/>
  <c r="CI100"/>
  <c r="CH100"/>
  <c r="CG100"/>
  <c r="CF100"/>
  <c r="CE100"/>
  <c r="CD100"/>
  <c r="CB100"/>
  <c r="BZ100"/>
  <c r="BX100"/>
  <c r="BW100"/>
  <c r="BV100"/>
  <c r="BU100"/>
  <c r="BQ69" s="1"/>
  <c r="BT100"/>
  <c r="BX69" s="1"/>
  <c r="BS100"/>
  <c r="BW69" s="1"/>
  <c r="BR100"/>
  <c r="BQ100"/>
  <c r="BO100"/>
  <c r="BN100"/>
  <c r="BL100"/>
  <c r="BK100"/>
  <c r="BJ100"/>
  <c r="BI100"/>
  <c r="BG100"/>
  <c r="BF100"/>
  <c r="BE100"/>
  <c r="BD100"/>
  <c r="BC100"/>
  <c r="BB100"/>
  <c r="AZ100"/>
  <c r="AY100"/>
  <c r="AX100"/>
  <c r="AW100"/>
  <c r="AV100"/>
  <c r="AT100"/>
  <c r="AS100"/>
  <c r="AQ100"/>
  <c r="AP100"/>
  <c r="AO100"/>
  <c r="AN100"/>
  <c r="AM100"/>
  <c r="AL100"/>
  <c r="AK100"/>
  <c r="AJ100"/>
  <c r="AH100"/>
  <c r="AG100"/>
  <c r="AF100"/>
  <c r="AE100"/>
  <c r="AD100"/>
  <c r="AC100"/>
  <c r="AB100"/>
  <c r="AA100"/>
  <c r="Y100"/>
  <c r="X100"/>
  <c r="W100"/>
  <c r="V100"/>
  <c r="U100"/>
  <c r="Y69" s="1"/>
  <c r="T100"/>
  <c r="X69" s="1"/>
  <c r="S100"/>
  <c r="R100"/>
  <c r="P100"/>
  <c r="O100"/>
  <c r="M100"/>
  <c r="L100"/>
  <c r="K100"/>
  <c r="J100"/>
  <c r="I100"/>
  <c r="I69" s="1"/>
  <c r="H100"/>
  <c r="G100"/>
  <c r="F100"/>
  <c r="E100"/>
  <c r="D100"/>
  <c r="CI99"/>
  <c r="CH99"/>
  <c r="CG99"/>
  <c r="CF99"/>
  <c r="CE99"/>
  <c r="CD99"/>
  <c r="CB99"/>
  <c r="BZ99"/>
  <c r="BX99"/>
  <c r="BW99"/>
  <c r="BV99"/>
  <c r="BU99"/>
  <c r="BT99"/>
  <c r="BX68" s="1"/>
  <c r="BS99"/>
  <c r="BW68" s="1"/>
  <c r="BR99"/>
  <c r="BQ99"/>
  <c r="BO99"/>
  <c r="BN99"/>
  <c r="BL99"/>
  <c r="BK99"/>
  <c r="BJ99"/>
  <c r="BI99"/>
  <c r="BG99"/>
  <c r="BF99"/>
  <c r="BE99"/>
  <c r="BD99"/>
  <c r="BC99"/>
  <c r="BB99"/>
  <c r="AZ99"/>
  <c r="AY99"/>
  <c r="AX99"/>
  <c r="AW99"/>
  <c r="AV99"/>
  <c r="AT99"/>
  <c r="AS99"/>
  <c r="AQ99"/>
  <c r="AP99"/>
  <c r="AO99"/>
  <c r="AN99"/>
  <c r="AM99"/>
  <c r="AL99"/>
  <c r="AK99"/>
  <c r="AJ99"/>
  <c r="AH99"/>
  <c r="AG99"/>
  <c r="AF99"/>
  <c r="AE99"/>
  <c r="AD99"/>
  <c r="AC99"/>
  <c r="AB99"/>
  <c r="AA99"/>
  <c r="Y99"/>
  <c r="X99"/>
  <c r="W99"/>
  <c r="V99"/>
  <c r="U99"/>
  <c r="T99"/>
  <c r="X68" s="1"/>
  <c r="S99"/>
  <c r="R99"/>
  <c r="P99"/>
  <c r="O99"/>
  <c r="M99"/>
  <c r="L99"/>
  <c r="K99"/>
  <c r="J99"/>
  <c r="I99"/>
  <c r="I68" s="1"/>
  <c r="H99"/>
  <c r="H68" s="1"/>
  <c r="G99"/>
  <c r="F99"/>
  <c r="E99"/>
  <c r="D99"/>
  <c r="CI98"/>
  <c r="CH98"/>
  <c r="CG98"/>
  <c r="CF98"/>
  <c r="CE98"/>
  <c r="CD98"/>
  <c r="CB98"/>
  <c r="BZ98"/>
  <c r="BX98"/>
  <c r="BW98"/>
  <c r="BV98"/>
  <c r="BR67" s="1"/>
  <c r="BU98"/>
  <c r="BQ67" s="1"/>
  <c r="BT98"/>
  <c r="BS98"/>
  <c r="BW67" s="1"/>
  <c r="BR98"/>
  <c r="BQ98"/>
  <c r="BO98"/>
  <c r="BN98"/>
  <c r="BL98"/>
  <c r="BK98"/>
  <c r="BJ98"/>
  <c r="BI98"/>
  <c r="BG98"/>
  <c r="BF98"/>
  <c r="BE98"/>
  <c r="BD98"/>
  <c r="BB67" s="1"/>
  <c r="BC98"/>
  <c r="BB98"/>
  <c r="AZ98"/>
  <c r="AY98"/>
  <c r="AX98"/>
  <c r="AW98"/>
  <c r="AV98"/>
  <c r="AT98"/>
  <c r="AS98"/>
  <c r="AQ98"/>
  <c r="AP98"/>
  <c r="AO98"/>
  <c r="AN98"/>
  <c r="AM98"/>
  <c r="AL98"/>
  <c r="AK98"/>
  <c r="AJ98"/>
  <c r="AH98"/>
  <c r="AG98"/>
  <c r="AF98"/>
  <c r="AE98"/>
  <c r="AD98"/>
  <c r="AC98"/>
  <c r="AB98"/>
  <c r="AA98"/>
  <c r="Y98"/>
  <c r="X98"/>
  <c r="W98"/>
  <c r="V98"/>
  <c r="U98"/>
  <c r="Y67" s="1"/>
  <c r="T98"/>
  <c r="S98"/>
  <c r="R98"/>
  <c r="P98"/>
  <c r="O98"/>
  <c r="M98"/>
  <c r="L98"/>
  <c r="K98"/>
  <c r="J98"/>
  <c r="I98"/>
  <c r="H98"/>
  <c r="G98"/>
  <c r="F98"/>
  <c r="E98"/>
  <c r="D98"/>
  <c r="CI97"/>
  <c r="CH97"/>
  <c r="CG97"/>
  <c r="CF97"/>
  <c r="CE97"/>
  <c r="CD97"/>
  <c r="CB97"/>
  <c r="BZ97"/>
  <c r="BX97"/>
  <c r="BW97"/>
  <c r="BV97"/>
  <c r="BR66" s="1"/>
  <c r="BU97"/>
  <c r="BQ66" s="1"/>
  <c r="BT97"/>
  <c r="BX66" s="1"/>
  <c r="BS97"/>
  <c r="BR97"/>
  <c r="BQ97"/>
  <c r="BO97"/>
  <c r="BN97"/>
  <c r="BL97"/>
  <c r="BK97"/>
  <c r="BJ97"/>
  <c r="BI97"/>
  <c r="BG97"/>
  <c r="BF97"/>
  <c r="BE97"/>
  <c r="BC66" s="1"/>
  <c r="BD97"/>
  <c r="BC97"/>
  <c r="BB97"/>
  <c r="AZ97"/>
  <c r="AY97"/>
  <c r="AX97"/>
  <c r="AW97"/>
  <c r="AV97"/>
  <c r="AT97"/>
  <c r="AS97"/>
  <c r="AQ97"/>
  <c r="AP97"/>
  <c r="AO97"/>
  <c r="AN97"/>
  <c r="AM97"/>
  <c r="AL97"/>
  <c r="AK97"/>
  <c r="AJ97"/>
  <c r="AH97"/>
  <c r="AG97"/>
  <c r="AF97"/>
  <c r="AE97"/>
  <c r="AD97"/>
  <c r="AC97"/>
  <c r="AB97"/>
  <c r="AA97"/>
  <c r="Y97"/>
  <c r="X97"/>
  <c r="W97"/>
  <c r="V97"/>
  <c r="U97"/>
  <c r="Y66" s="1"/>
  <c r="T97"/>
  <c r="X66" s="1"/>
  <c r="S97"/>
  <c r="R97"/>
  <c r="P97"/>
  <c r="O97"/>
  <c r="M97"/>
  <c r="L97"/>
  <c r="K97"/>
  <c r="J97"/>
  <c r="I97"/>
  <c r="H97"/>
  <c r="H66" s="1"/>
  <c r="G97"/>
  <c r="F97"/>
  <c r="E97"/>
  <c r="D97"/>
  <c r="CI96"/>
  <c r="CH96"/>
  <c r="CG96"/>
  <c r="CF96"/>
  <c r="CE96"/>
  <c r="CD96"/>
  <c r="CB96"/>
  <c r="BZ96"/>
  <c r="BX96"/>
  <c r="BW96"/>
  <c r="BV96"/>
  <c r="BU96"/>
  <c r="BQ65" s="1"/>
  <c r="BT96"/>
  <c r="BS96"/>
  <c r="BR96"/>
  <c r="BQ96"/>
  <c r="BO96"/>
  <c r="BN96"/>
  <c r="BL96"/>
  <c r="BK96"/>
  <c r="BJ96"/>
  <c r="BI96"/>
  <c r="BG96"/>
  <c r="BF96"/>
  <c r="BE96"/>
  <c r="BD96"/>
  <c r="BC96"/>
  <c r="BB96"/>
  <c r="AZ96"/>
  <c r="AY96"/>
  <c r="AX96"/>
  <c r="AW96"/>
  <c r="AV96"/>
  <c r="AT96"/>
  <c r="AS96"/>
  <c r="AQ96"/>
  <c r="AP96"/>
  <c r="AO96"/>
  <c r="AN96"/>
  <c r="AM96"/>
  <c r="AL96"/>
  <c r="AK96"/>
  <c r="AJ96"/>
  <c r="AH96"/>
  <c r="AG96"/>
  <c r="AF96"/>
  <c r="AE96"/>
  <c r="AD96"/>
  <c r="AC96"/>
  <c r="AB96"/>
  <c r="AA96"/>
  <c r="Y96"/>
  <c r="X96"/>
  <c r="W96"/>
  <c r="V96"/>
  <c r="U96"/>
  <c r="T96"/>
  <c r="S96"/>
  <c r="R96"/>
  <c r="P96"/>
  <c r="O96"/>
  <c r="M96"/>
  <c r="L96"/>
  <c r="K96"/>
  <c r="J96"/>
  <c r="I96"/>
  <c r="I65" s="1"/>
  <c r="H96"/>
  <c r="G96"/>
  <c r="F96"/>
  <c r="E96"/>
  <c r="D96"/>
  <c r="CI95"/>
  <c r="CH95"/>
  <c r="CG95"/>
  <c r="CF95"/>
  <c r="CE95"/>
  <c r="CD95"/>
  <c r="CB95"/>
  <c r="BZ95"/>
  <c r="BX95"/>
  <c r="BW95"/>
  <c r="BV95"/>
  <c r="BR64" s="1"/>
  <c r="BU95"/>
  <c r="BT95"/>
  <c r="BX64" s="1"/>
  <c r="BS95"/>
  <c r="BW64" s="1"/>
  <c r="BR95"/>
  <c r="BQ95"/>
  <c r="BO95"/>
  <c r="BN95"/>
  <c r="BL95"/>
  <c r="BK95"/>
  <c r="BJ95"/>
  <c r="BI95"/>
  <c r="BG95"/>
  <c r="BF95"/>
  <c r="BE95"/>
  <c r="BD95"/>
  <c r="BC95"/>
  <c r="BB95"/>
  <c r="AZ95"/>
  <c r="AY95"/>
  <c r="AX95"/>
  <c r="AW95"/>
  <c r="AV95"/>
  <c r="AT95"/>
  <c r="AS95"/>
  <c r="AQ95"/>
  <c r="AP95"/>
  <c r="AO95"/>
  <c r="AN95"/>
  <c r="AM95"/>
  <c r="AL95"/>
  <c r="AK95"/>
  <c r="AJ95"/>
  <c r="AH95"/>
  <c r="AG95"/>
  <c r="AF95"/>
  <c r="AE95"/>
  <c r="AD95"/>
  <c r="AC95"/>
  <c r="AB95"/>
  <c r="AA95"/>
  <c r="Y95"/>
  <c r="X95"/>
  <c r="W95"/>
  <c r="V95"/>
  <c r="U95"/>
  <c r="T95"/>
  <c r="X64" s="1"/>
  <c r="S95"/>
  <c r="R95"/>
  <c r="P95"/>
  <c r="O95"/>
  <c r="M95"/>
  <c r="L95"/>
  <c r="K95"/>
  <c r="J95"/>
  <c r="I95"/>
  <c r="I64" s="1"/>
  <c r="H95"/>
  <c r="H64" s="1"/>
  <c r="G95"/>
  <c r="F95"/>
  <c r="E95"/>
  <c r="D95"/>
  <c r="CI94"/>
  <c r="CH94"/>
  <c r="CG94"/>
  <c r="CF94"/>
  <c r="CE94"/>
  <c r="CD94"/>
  <c r="CB94"/>
  <c r="BZ94"/>
  <c r="BX94"/>
  <c r="BW94"/>
  <c r="BV94"/>
  <c r="BR63" s="1"/>
  <c r="BU94"/>
  <c r="BQ63" s="1"/>
  <c r="BT94"/>
  <c r="BS94"/>
  <c r="BW63" s="1"/>
  <c r="BR94"/>
  <c r="BQ94"/>
  <c r="BO94"/>
  <c r="BN94"/>
  <c r="BL94"/>
  <c r="BK94"/>
  <c r="BJ94"/>
  <c r="BI94"/>
  <c r="BG94"/>
  <c r="BF94"/>
  <c r="BE94"/>
  <c r="BD94"/>
  <c r="BC94"/>
  <c r="BB94"/>
  <c r="AZ94"/>
  <c r="AY94"/>
  <c r="AX94"/>
  <c r="AW94"/>
  <c r="AV94"/>
  <c r="AT94"/>
  <c r="AS94"/>
  <c r="AQ94"/>
  <c r="AP94"/>
  <c r="AO94"/>
  <c r="AN94"/>
  <c r="AM94"/>
  <c r="AL94"/>
  <c r="AK94"/>
  <c r="AJ94"/>
  <c r="AH94"/>
  <c r="AG94"/>
  <c r="AF94"/>
  <c r="AE94"/>
  <c r="AD94"/>
  <c r="AC94"/>
  <c r="AB94"/>
  <c r="AA94"/>
  <c r="Y94"/>
  <c r="X94"/>
  <c r="W94"/>
  <c r="V94"/>
  <c r="U94"/>
  <c r="Y63" s="1"/>
  <c r="T94"/>
  <c r="S94"/>
  <c r="R94"/>
  <c r="P94"/>
  <c r="O94"/>
  <c r="M94"/>
  <c r="L94"/>
  <c r="K94"/>
  <c r="J94"/>
  <c r="I94"/>
  <c r="I63" s="1"/>
  <c r="H94"/>
  <c r="G94"/>
  <c r="F94"/>
  <c r="E94"/>
  <c r="D94"/>
  <c r="CI93"/>
  <c r="CH93"/>
  <c r="CG93"/>
  <c r="CF93"/>
  <c r="CE93"/>
  <c r="CD93"/>
  <c r="CB93"/>
  <c r="BZ93"/>
  <c r="BX93"/>
  <c r="BW93"/>
  <c r="BV93"/>
  <c r="BU93"/>
  <c r="BT93"/>
  <c r="BS93"/>
  <c r="BR93"/>
  <c r="BQ93"/>
  <c r="BO93"/>
  <c r="BN93"/>
  <c r="BL93"/>
  <c r="BK93"/>
  <c r="BJ93"/>
  <c r="BI93"/>
  <c r="BG93"/>
  <c r="BF93"/>
  <c r="BE93"/>
  <c r="BD93"/>
  <c r="BC93"/>
  <c r="BB93"/>
  <c r="AZ93"/>
  <c r="AY93"/>
  <c r="AX93"/>
  <c r="AW93"/>
  <c r="AV93"/>
  <c r="AT93"/>
  <c r="AS93"/>
  <c r="AQ93"/>
  <c r="AP93"/>
  <c r="AO93"/>
  <c r="AN93"/>
  <c r="AM93"/>
  <c r="AL93"/>
  <c r="AK93"/>
  <c r="AJ93"/>
  <c r="AH93"/>
  <c r="AG93"/>
  <c r="AF93"/>
  <c r="AE93"/>
  <c r="AD93"/>
  <c r="AC93"/>
  <c r="AB93"/>
  <c r="AA93"/>
  <c r="Y93"/>
  <c r="X93"/>
  <c r="W93"/>
  <c r="V93"/>
  <c r="U93"/>
  <c r="Y62" s="1"/>
  <c r="T93"/>
  <c r="X62" s="1"/>
  <c r="S93"/>
  <c r="R93"/>
  <c r="P93"/>
  <c r="O93"/>
  <c r="M93"/>
  <c r="L93"/>
  <c r="K93"/>
  <c r="J93"/>
  <c r="I93"/>
  <c r="H93"/>
  <c r="H62" s="1"/>
  <c r="G93"/>
  <c r="F93"/>
  <c r="E93"/>
  <c r="D93"/>
  <c r="CI92"/>
  <c r="CH92"/>
  <c r="CG92"/>
  <c r="CF92"/>
  <c r="CE92"/>
  <c r="CD92"/>
  <c r="CB92"/>
  <c r="BZ92"/>
  <c r="BX92"/>
  <c r="BW92"/>
  <c r="BV92"/>
  <c r="BU92"/>
  <c r="BQ61" s="1"/>
  <c r="BT92"/>
  <c r="BX61" s="1"/>
  <c r="BS92"/>
  <c r="BR92"/>
  <c r="BQ92"/>
  <c r="BO92"/>
  <c r="BN92"/>
  <c r="BL92"/>
  <c r="BK92"/>
  <c r="BJ92"/>
  <c r="BI92"/>
  <c r="BG92"/>
  <c r="BF92"/>
  <c r="BE92"/>
  <c r="BD92"/>
  <c r="BB61" s="1"/>
  <c r="BC92"/>
  <c r="BB92"/>
  <c r="AZ92"/>
  <c r="AY92"/>
  <c r="AX92"/>
  <c r="AW92"/>
  <c r="AV92"/>
  <c r="AT92"/>
  <c r="AS92"/>
  <c r="AQ92"/>
  <c r="AP92"/>
  <c r="AO92"/>
  <c r="AN92"/>
  <c r="AM92"/>
  <c r="AL92"/>
  <c r="AK92"/>
  <c r="AJ92"/>
  <c r="AH92"/>
  <c r="AG92"/>
  <c r="AF92"/>
  <c r="AE92"/>
  <c r="AD92"/>
  <c r="AC92"/>
  <c r="AB92"/>
  <c r="AA92"/>
  <c r="Y92"/>
  <c r="X92"/>
  <c r="W92"/>
  <c r="V92"/>
  <c r="U92"/>
  <c r="Y61" s="1"/>
  <c r="T92"/>
  <c r="S92"/>
  <c r="R92"/>
  <c r="P92"/>
  <c r="O92"/>
  <c r="M92"/>
  <c r="L92"/>
  <c r="K92"/>
  <c r="J92"/>
  <c r="I92"/>
  <c r="I61" s="1"/>
  <c r="H92"/>
  <c r="G92"/>
  <c r="F92"/>
  <c r="E92"/>
  <c r="D92"/>
  <c r="CI91"/>
  <c r="CH91"/>
  <c r="CG91"/>
  <c r="CF91"/>
  <c r="CE91"/>
  <c r="CD91"/>
  <c r="CB91"/>
  <c r="BZ91"/>
  <c r="BX91"/>
  <c r="BW91"/>
  <c r="BV91"/>
  <c r="BR60" s="1"/>
  <c r="BU91"/>
  <c r="BT91"/>
  <c r="BX60" s="1"/>
  <c r="BS91"/>
  <c r="BW60" s="1"/>
  <c r="BR91"/>
  <c r="BQ91"/>
  <c r="BO91"/>
  <c r="BN91"/>
  <c r="BL91"/>
  <c r="BK91"/>
  <c r="BJ91"/>
  <c r="BI91"/>
  <c r="BI60" s="1"/>
  <c r="BG91"/>
  <c r="BF91"/>
  <c r="BE91"/>
  <c r="BC60" s="1"/>
  <c r="BD91"/>
  <c r="BC91"/>
  <c r="BB91"/>
  <c r="AZ91"/>
  <c r="AY91"/>
  <c r="AX91"/>
  <c r="AW91"/>
  <c r="AV91"/>
  <c r="AT91"/>
  <c r="AS91"/>
  <c r="AQ91"/>
  <c r="AP91"/>
  <c r="AO91"/>
  <c r="AN91"/>
  <c r="AM91"/>
  <c r="AL91"/>
  <c r="AK91"/>
  <c r="AJ91"/>
  <c r="AH91"/>
  <c r="AG91"/>
  <c r="AF91"/>
  <c r="AE91"/>
  <c r="AD91"/>
  <c r="AC91"/>
  <c r="AB91"/>
  <c r="AA91"/>
  <c r="Y91"/>
  <c r="X91"/>
  <c r="W91"/>
  <c r="V91"/>
  <c r="U91"/>
  <c r="T91"/>
  <c r="X60" s="1"/>
  <c r="S91"/>
  <c r="R91"/>
  <c r="P91"/>
  <c r="O91"/>
  <c r="M91"/>
  <c r="L91"/>
  <c r="K91"/>
  <c r="J91"/>
  <c r="I91"/>
  <c r="I60" s="1"/>
  <c r="H91"/>
  <c r="H60" s="1"/>
  <c r="G91"/>
  <c r="F91"/>
  <c r="E91"/>
  <c r="D91"/>
  <c r="CI90"/>
  <c r="CH90"/>
  <c r="CG90"/>
  <c r="CF90"/>
  <c r="CE90"/>
  <c r="CD90"/>
  <c r="CB90"/>
  <c r="BZ90"/>
  <c r="BX90"/>
  <c r="BW90"/>
  <c r="BV90"/>
  <c r="BR59" s="1"/>
  <c r="BU90"/>
  <c r="BT90"/>
  <c r="BS90"/>
  <c r="BW59" s="1"/>
  <c r="BR90"/>
  <c r="BQ90"/>
  <c r="BO90"/>
  <c r="BN90"/>
  <c r="BL90"/>
  <c r="BK90"/>
  <c r="BJ90"/>
  <c r="BI90"/>
  <c r="BG90"/>
  <c r="BF90"/>
  <c r="BE90"/>
  <c r="BD90"/>
  <c r="BB59" s="1"/>
  <c r="BC90"/>
  <c r="BB90"/>
  <c r="AZ90"/>
  <c r="AY90"/>
  <c r="AX90"/>
  <c r="AW90"/>
  <c r="AV90"/>
  <c r="AT90"/>
  <c r="AS90"/>
  <c r="AQ90"/>
  <c r="AP90"/>
  <c r="AO90"/>
  <c r="AN90"/>
  <c r="AM90"/>
  <c r="AL90"/>
  <c r="AK90"/>
  <c r="AJ90"/>
  <c r="AH90"/>
  <c r="AG90"/>
  <c r="AF90"/>
  <c r="AE90"/>
  <c r="AD90"/>
  <c r="AC90"/>
  <c r="AB90"/>
  <c r="AA90"/>
  <c r="Y90"/>
  <c r="X90"/>
  <c r="W90"/>
  <c r="V90"/>
  <c r="U90"/>
  <c r="T90"/>
  <c r="S90"/>
  <c r="R90"/>
  <c r="P90"/>
  <c r="O90"/>
  <c r="M90"/>
  <c r="L90"/>
  <c r="K90"/>
  <c r="J90"/>
  <c r="I90"/>
  <c r="I59" s="1"/>
  <c r="H90"/>
  <c r="G90"/>
  <c r="F90"/>
  <c r="E90"/>
  <c r="D90"/>
  <c r="CI89"/>
  <c r="CH89"/>
  <c r="CG89"/>
  <c r="CF89"/>
  <c r="CE89"/>
  <c r="CD89"/>
  <c r="CB89"/>
  <c r="BZ89"/>
  <c r="BX89"/>
  <c r="BW89"/>
  <c r="BV89"/>
  <c r="BR58" s="1"/>
  <c r="BU89"/>
  <c r="BQ58" s="1"/>
  <c r="BT89"/>
  <c r="BS89"/>
  <c r="BR89"/>
  <c r="BQ89"/>
  <c r="BO89"/>
  <c r="BN89"/>
  <c r="BL89"/>
  <c r="BK89"/>
  <c r="BJ89"/>
  <c r="BI89"/>
  <c r="BG89"/>
  <c r="BF89"/>
  <c r="BE89"/>
  <c r="BC58" s="1"/>
  <c r="BD89"/>
  <c r="BC89"/>
  <c r="BB89"/>
  <c r="AZ89"/>
  <c r="AY89"/>
  <c r="AX89"/>
  <c r="AW89"/>
  <c r="AV89"/>
  <c r="AT89"/>
  <c r="AS89"/>
  <c r="AQ89"/>
  <c r="AP89"/>
  <c r="AO89"/>
  <c r="AN89"/>
  <c r="AM89"/>
  <c r="AL89"/>
  <c r="AK89"/>
  <c r="AJ89"/>
  <c r="AH89"/>
  <c r="AG89"/>
  <c r="AF89"/>
  <c r="AE89"/>
  <c r="AD89"/>
  <c r="AC89"/>
  <c r="AB89"/>
  <c r="AA89"/>
  <c r="Y89"/>
  <c r="X89"/>
  <c r="W89"/>
  <c r="V89"/>
  <c r="U89"/>
  <c r="Y58" s="1"/>
  <c r="T89"/>
  <c r="X58" s="1"/>
  <c r="S89"/>
  <c r="R89"/>
  <c r="P89"/>
  <c r="O89"/>
  <c r="M89"/>
  <c r="L89"/>
  <c r="K89"/>
  <c r="J89"/>
  <c r="I89"/>
  <c r="H89"/>
  <c r="H58" s="1"/>
  <c r="G89"/>
  <c r="F89"/>
  <c r="E89"/>
  <c r="D89"/>
  <c r="CI88"/>
  <c r="CH88"/>
  <c r="CG88"/>
  <c r="CF88"/>
  <c r="CE88"/>
  <c r="CD88"/>
  <c r="CB88"/>
  <c r="BZ88"/>
  <c r="BX88"/>
  <c r="BW88"/>
  <c r="BV88"/>
  <c r="BU88"/>
  <c r="BQ57" s="1"/>
  <c r="BT88"/>
  <c r="BS88"/>
  <c r="BW57" s="1"/>
  <c r="BR88"/>
  <c r="BQ88"/>
  <c r="BO88"/>
  <c r="BN88"/>
  <c r="BL88"/>
  <c r="BK88"/>
  <c r="BJ88"/>
  <c r="BI88"/>
  <c r="BG88"/>
  <c r="BF88"/>
  <c r="BE88"/>
  <c r="BD88"/>
  <c r="BB57" s="1"/>
  <c r="BC88"/>
  <c r="BB88"/>
  <c r="AZ88"/>
  <c r="AY88"/>
  <c r="AX88"/>
  <c r="AW88"/>
  <c r="AV88"/>
  <c r="AT88"/>
  <c r="AS88"/>
  <c r="AQ88"/>
  <c r="AP88"/>
  <c r="AO88"/>
  <c r="AN88"/>
  <c r="AM88"/>
  <c r="AL88"/>
  <c r="AK88"/>
  <c r="AJ88"/>
  <c r="AH88"/>
  <c r="AG88"/>
  <c r="AF88"/>
  <c r="AE88"/>
  <c r="AD88"/>
  <c r="AC88"/>
  <c r="AB88"/>
  <c r="AA88"/>
  <c r="Y88"/>
  <c r="X88"/>
  <c r="W88"/>
  <c r="V88"/>
  <c r="U88"/>
  <c r="T88"/>
  <c r="S88"/>
  <c r="R88"/>
  <c r="P88"/>
  <c r="O88"/>
  <c r="M88"/>
  <c r="L88"/>
  <c r="K88"/>
  <c r="J88"/>
  <c r="I88"/>
  <c r="I57" s="1"/>
  <c r="H88"/>
  <c r="G88"/>
  <c r="F88"/>
  <c r="E88"/>
  <c r="D88"/>
  <c r="CI87"/>
  <c r="CH87"/>
  <c r="CG87"/>
  <c r="CF87"/>
  <c r="CE87"/>
  <c r="CD87"/>
  <c r="CB87"/>
  <c r="BZ87"/>
  <c r="BX87"/>
  <c r="BW87"/>
  <c r="BV87"/>
  <c r="BR56" s="1"/>
  <c r="BU87"/>
  <c r="BT87"/>
  <c r="BX56" s="1"/>
  <c r="BS87"/>
  <c r="BW56" s="1"/>
  <c r="BR87"/>
  <c r="BQ87"/>
  <c r="BO87"/>
  <c r="BN87"/>
  <c r="BL87"/>
  <c r="BK87"/>
  <c r="BJ87"/>
  <c r="BI87"/>
  <c r="BG87"/>
  <c r="BF87"/>
  <c r="BE87"/>
  <c r="BC56" s="1"/>
  <c r="BD87"/>
  <c r="BC87"/>
  <c r="BB87"/>
  <c r="AZ87"/>
  <c r="AY87"/>
  <c r="AX87"/>
  <c r="AW87"/>
  <c r="AV87"/>
  <c r="AT87"/>
  <c r="AS87"/>
  <c r="AQ87"/>
  <c r="AP87"/>
  <c r="AO87"/>
  <c r="AN87"/>
  <c r="AM87"/>
  <c r="AL87"/>
  <c r="AK87"/>
  <c r="AJ87"/>
  <c r="AH87"/>
  <c r="AG87"/>
  <c r="AF87"/>
  <c r="AE87"/>
  <c r="AD87"/>
  <c r="AC87"/>
  <c r="AB87"/>
  <c r="AA87"/>
  <c r="Y87"/>
  <c r="X87"/>
  <c r="W87"/>
  <c r="V87"/>
  <c r="U87"/>
  <c r="T87"/>
  <c r="S87"/>
  <c r="R87"/>
  <c r="P87"/>
  <c r="O87"/>
  <c r="M87"/>
  <c r="L87"/>
  <c r="K87"/>
  <c r="J87"/>
  <c r="I87"/>
  <c r="I56" s="1"/>
  <c r="H87"/>
  <c r="G87"/>
  <c r="F87"/>
  <c r="E87"/>
  <c r="D87"/>
  <c r="CI86"/>
  <c r="CH86"/>
  <c r="CG86"/>
  <c r="CF86"/>
  <c r="CE86"/>
  <c r="CD86"/>
  <c r="CB86"/>
  <c r="BZ86"/>
  <c r="BX86"/>
  <c r="BW86"/>
  <c r="BV86"/>
  <c r="BR55" s="1"/>
  <c r="BU86"/>
  <c r="BQ55" s="1"/>
  <c r="BT86"/>
  <c r="BS86"/>
  <c r="BW55" s="1"/>
  <c r="BR86"/>
  <c r="BQ86"/>
  <c r="BO86"/>
  <c r="BN86"/>
  <c r="BL86"/>
  <c r="BK86"/>
  <c r="BJ86"/>
  <c r="BI86"/>
  <c r="BG86"/>
  <c r="BF86"/>
  <c r="BE86"/>
  <c r="BD86"/>
  <c r="BC86"/>
  <c r="BB86"/>
  <c r="AZ86"/>
  <c r="AY86"/>
  <c r="AX86"/>
  <c r="AW86"/>
  <c r="AV86"/>
  <c r="AT86"/>
  <c r="AS86"/>
  <c r="AQ86"/>
  <c r="AP86"/>
  <c r="AO86"/>
  <c r="AN86"/>
  <c r="AM86"/>
  <c r="AL86"/>
  <c r="AK86"/>
  <c r="AJ86"/>
  <c r="AH86"/>
  <c r="AG86"/>
  <c r="AF86"/>
  <c r="AE86"/>
  <c r="AD86"/>
  <c r="AC86"/>
  <c r="AB86"/>
  <c r="AA86"/>
  <c r="Y86"/>
  <c r="X86"/>
  <c r="W86"/>
  <c r="V86"/>
  <c r="U86"/>
  <c r="Y55" s="1"/>
  <c r="T86"/>
  <c r="S86"/>
  <c r="R86"/>
  <c r="P86"/>
  <c r="O86"/>
  <c r="M86"/>
  <c r="L86"/>
  <c r="K86"/>
  <c r="J86"/>
  <c r="I86"/>
  <c r="I55" s="1"/>
  <c r="H86"/>
  <c r="G86"/>
  <c r="F86"/>
  <c r="E86"/>
  <c r="D86"/>
  <c r="CI85"/>
  <c r="CH85"/>
  <c r="CG85"/>
  <c r="CF85"/>
  <c r="CE85"/>
  <c r="CD85"/>
  <c r="CB85"/>
  <c r="BZ85"/>
  <c r="BX85"/>
  <c r="BW85"/>
  <c r="BV85"/>
  <c r="BU85"/>
  <c r="BT85"/>
  <c r="BS85"/>
  <c r="BR85"/>
  <c r="BQ85"/>
  <c r="BO85"/>
  <c r="BN85"/>
  <c r="BL85"/>
  <c r="BK85"/>
  <c r="BJ85"/>
  <c r="BI85"/>
  <c r="BG85"/>
  <c r="BF85"/>
  <c r="BE85"/>
  <c r="BC54" s="1"/>
  <c r="BD85"/>
  <c r="BC85"/>
  <c r="BB85"/>
  <c r="AZ85"/>
  <c r="AY85"/>
  <c r="AX85"/>
  <c r="AW85"/>
  <c r="AV85"/>
  <c r="AT85"/>
  <c r="AS85"/>
  <c r="AQ85"/>
  <c r="AP85"/>
  <c r="AO85"/>
  <c r="AN85"/>
  <c r="AM85"/>
  <c r="AL85"/>
  <c r="AK85"/>
  <c r="AJ85"/>
  <c r="AH85"/>
  <c r="AG85"/>
  <c r="AF85"/>
  <c r="AE85"/>
  <c r="AD85"/>
  <c r="AC85"/>
  <c r="AB85"/>
  <c r="AA85"/>
  <c r="Y85"/>
  <c r="X85"/>
  <c r="W85"/>
  <c r="V85"/>
  <c r="U85"/>
  <c r="Y54" s="1"/>
  <c r="T85"/>
  <c r="X54" s="1"/>
  <c r="S85"/>
  <c r="R85"/>
  <c r="P85"/>
  <c r="O85"/>
  <c r="M85"/>
  <c r="L85"/>
  <c r="K85"/>
  <c r="J85"/>
  <c r="I85"/>
  <c r="H85"/>
  <c r="H54" s="1"/>
  <c r="G85"/>
  <c r="F85"/>
  <c r="E85"/>
  <c r="D85"/>
  <c r="CI84"/>
  <c r="CH84"/>
  <c r="CG84"/>
  <c r="CF84"/>
  <c r="CE84"/>
  <c r="CD84"/>
  <c r="CB84"/>
  <c r="BZ84"/>
  <c r="BX84"/>
  <c r="BW84"/>
  <c r="BV84"/>
  <c r="BU84"/>
  <c r="BQ53" s="1"/>
  <c r="BT84"/>
  <c r="BS84"/>
  <c r="BW53" s="1"/>
  <c r="BR84"/>
  <c r="BQ84"/>
  <c r="BO84"/>
  <c r="BN84"/>
  <c r="BL84"/>
  <c r="BK84"/>
  <c r="BJ84"/>
  <c r="BI84"/>
  <c r="BG84"/>
  <c r="BF84"/>
  <c r="BE84"/>
  <c r="BD84"/>
  <c r="BC84"/>
  <c r="BB84"/>
  <c r="AZ84"/>
  <c r="AY84"/>
  <c r="AX84"/>
  <c r="AW84"/>
  <c r="AV84"/>
  <c r="AT84"/>
  <c r="AS84"/>
  <c r="AQ84"/>
  <c r="AP84"/>
  <c r="AO84"/>
  <c r="AN84"/>
  <c r="AM84"/>
  <c r="AL84"/>
  <c r="AK84"/>
  <c r="AJ84"/>
  <c r="AH84"/>
  <c r="AG84"/>
  <c r="AF84"/>
  <c r="AE84"/>
  <c r="AD84"/>
  <c r="AC84"/>
  <c r="AB84"/>
  <c r="AA84"/>
  <c r="Y84"/>
  <c r="X84"/>
  <c r="W84"/>
  <c r="V84"/>
  <c r="U84"/>
  <c r="T84"/>
  <c r="X53" s="1"/>
  <c r="S84"/>
  <c r="R84"/>
  <c r="P84"/>
  <c r="O84"/>
  <c r="M84"/>
  <c r="L84"/>
  <c r="K84"/>
  <c r="J84"/>
  <c r="I84"/>
  <c r="H84"/>
  <c r="G84"/>
  <c r="F84"/>
  <c r="E84"/>
  <c r="D84"/>
  <c r="CI83"/>
  <c r="CH83"/>
  <c r="CG83"/>
  <c r="CF83"/>
  <c r="CE83"/>
  <c r="CD83"/>
  <c r="CB83"/>
  <c r="BZ83"/>
  <c r="BX83"/>
  <c r="BW83"/>
  <c r="BV83"/>
  <c r="BR52" s="1"/>
  <c r="BU83"/>
  <c r="BT83"/>
  <c r="BX52" s="1"/>
  <c r="BS83"/>
  <c r="BW52" s="1"/>
  <c r="BR83"/>
  <c r="BQ83"/>
  <c r="BO83"/>
  <c r="BN83"/>
  <c r="BL83"/>
  <c r="BK83"/>
  <c r="BJ83"/>
  <c r="BI83"/>
  <c r="BG83"/>
  <c r="BF83"/>
  <c r="BE83"/>
  <c r="BC52" s="1"/>
  <c r="BD83"/>
  <c r="BC83"/>
  <c r="BB83"/>
  <c r="AZ83"/>
  <c r="AY83"/>
  <c r="AX83"/>
  <c r="AW83"/>
  <c r="AV83"/>
  <c r="AT83"/>
  <c r="AS83"/>
  <c r="AQ83"/>
  <c r="AP83"/>
  <c r="AO83"/>
  <c r="AN83"/>
  <c r="AM83"/>
  <c r="AL83"/>
  <c r="AK83"/>
  <c r="AJ83"/>
  <c r="AH83"/>
  <c r="AG83"/>
  <c r="AF83"/>
  <c r="AE83"/>
  <c r="AD83"/>
  <c r="AC83"/>
  <c r="AB83"/>
  <c r="AA83"/>
  <c r="Y83"/>
  <c r="X83"/>
  <c r="W83"/>
  <c r="V83"/>
  <c r="U83"/>
  <c r="T83"/>
  <c r="X52" s="1"/>
  <c r="S83"/>
  <c r="R83"/>
  <c r="P83"/>
  <c r="O83"/>
  <c r="M83"/>
  <c r="L83"/>
  <c r="K83"/>
  <c r="J83"/>
  <c r="I83"/>
  <c r="I52" s="1"/>
  <c r="H83"/>
  <c r="H52" s="1"/>
  <c r="G83"/>
  <c r="F83"/>
  <c r="E83"/>
  <c r="D83"/>
  <c r="CI82"/>
  <c r="CH82"/>
  <c r="CG82"/>
  <c r="CF82"/>
  <c r="CE82"/>
  <c r="CD82"/>
  <c r="CB82"/>
  <c r="BZ82"/>
  <c r="BX82"/>
  <c r="BW82"/>
  <c r="BV82"/>
  <c r="BR51" s="1"/>
  <c r="BU82"/>
  <c r="BQ51" s="1"/>
  <c r="BT82"/>
  <c r="BS82"/>
  <c r="BW51" s="1"/>
  <c r="BR82"/>
  <c r="BQ82"/>
  <c r="BO82"/>
  <c r="BN82"/>
  <c r="BL82"/>
  <c r="BK82"/>
  <c r="BJ82"/>
  <c r="BI82"/>
  <c r="BG82"/>
  <c r="BF82"/>
  <c r="BE82"/>
  <c r="BD82"/>
  <c r="BB51" s="1"/>
  <c r="BC82"/>
  <c r="BB82"/>
  <c r="AZ82"/>
  <c r="AY82"/>
  <c r="AX82"/>
  <c r="AW82"/>
  <c r="AV82"/>
  <c r="AT82"/>
  <c r="AS82"/>
  <c r="AQ82"/>
  <c r="AP82"/>
  <c r="AO82"/>
  <c r="AN82"/>
  <c r="AM82"/>
  <c r="AL82"/>
  <c r="AK82"/>
  <c r="AJ82"/>
  <c r="AH82"/>
  <c r="AG82"/>
  <c r="AF82"/>
  <c r="AE82"/>
  <c r="AD82"/>
  <c r="AC82"/>
  <c r="AB82"/>
  <c r="AA82"/>
  <c r="Y82"/>
  <c r="X82"/>
  <c r="W82"/>
  <c r="V82"/>
  <c r="U82"/>
  <c r="T82"/>
  <c r="S82"/>
  <c r="R82"/>
  <c r="P82"/>
  <c r="O82"/>
  <c r="M82"/>
  <c r="L82"/>
  <c r="K82"/>
  <c r="J82"/>
  <c r="I82"/>
  <c r="H82"/>
  <c r="G82"/>
  <c r="F82"/>
  <c r="E82"/>
  <c r="D82"/>
  <c r="CI81"/>
  <c r="CH81"/>
  <c r="CG81"/>
  <c r="CF81"/>
  <c r="CE81"/>
  <c r="CD81"/>
  <c r="CB81"/>
  <c r="BZ81"/>
  <c r="BX81"/>
  <c r="BW81"/>
  <c r="BV81"/>
  <c r="BR50" s="1"/>
  <c r="BU81"/>
  <c r="BQ50" s="1"/>
  <c r="BT81"/>
  <c r="BX50" s="1"/>
  <c r="BS81"/>
  <c r="BR81"/>
  <c r="BQ81"/>
  <c r="BO81"/>
  <c r="BN81"/>
  <c r="BL81"/>
  <c r="BK81"/>
  <c r="BJ81"/>
  <c r="BI81"/>
  <c r="BG81"/>
  <c r="BF81"/>
  <c r="BE81"/>
  <c r="BD81"/>
  <c r="BC81"/>
  <c r="BB81"/>
  <c r="AZ81"/>
  <c r="AY81"/>
  <c r="AX81"/>
  <c r="AW81"/>
  <c r="AV81"/>
  <c r="AT81"/>
  <c r="AS81"/>
  <c r="AQ81"/>
  <c r="AP81"/>
  <c r="AO81"/>
  <c r="AN81"/>
  <c r="AM81"/>
  <c r="AL81"/>
  <c r="AK81"/>
  <c r="AJ81"/>
  <c r="AH81"/>
  <c r="AG81"/>
  <c r="AF81"/>
  <c r="AE81"/>
  <c r="AD81"/>
  <c r="AC81"/>
  <c r="AB81"/>
  <c r="AA81"/>
  <c r="Y81"/>
  <c r="X81"/>
  <c r="W81"/>
  <c r="V81"/>
  <c r="U81"/>
  <c r="Y50" s="1"/>
  <c r="T81"/>
  <c r="S81"/>
  <c r="R81"/>
  <c r="P81"/>
  <c r="O81"/>
  <c r="M81"/>
  <c r="L81"/>
  <c r="K81"/>
  <c r="J81"/>
  <c r="I81"/>
  <c r="H81"/>
  <c r="H50" s="1"/>
  <c r="G81"/>
  <c r="F81"/>
  <c r="E81"/>
  <c r="D81"/>
  <c r="CB74"/>
  <c r="CA74"/>
  <c r="A74"/>
  <c r="BZ73"/>
  <c r="BW73"/>
  <c r="BS73"/>
  <c r="BQ73"/>
  <c r="BO73"/>
  <c r="BN73"/>
  <c r="BL73"/>
  <c r="BJ73"/>
  <c r="BI73"/>
  <c r="BG73"/>
  <c r="BC73"/>
  <c r="BB73"/>
  <c r="AY73"/>
  <c r="AV73"/>
  <c r="AT73"/>
  <c r="AU34" s="1"/>
  <c r="AS73"/>
  <c r="AQ73"/>
  <c r="AP73"/>
  <c r="AO73"/>
  <c r="AN73"/>
  <c r="AM73"/>
  <c r="AL73"/>
  <c r="AK73"/>
  <c r="AJ73"/>
  <c r="AH73"/>
  <c r="AG73"/>
  <c r="AF73"/>
  <c r="AE73"/>
  <c r="AD73"/>
  <c r="AC73"/>
  <c r="AB73"/>
  <c r="AA73"/>
  <c r="Y73"/>
  <c r="W73"/>
  <c r="S73"/>
  <c r="P73"/>
  <c r="L73"/>
  <c r="K73"/>
  <c r="J73"/>
  <c r="I73"/>
  <c r="H73"/>
  <c r="G73"/>
  <c r="F73"/>
  <c r="A73"/>
  <c r="BZ72"/>
  <c r="BV72"/>
  <c r="BR72"/>
  <c r="BN72"/>
  <c r="BL72"/>
  <c r="BK72"/>
  <c r="BI72"/>
  <c r="BG72"/>
  <c r="BE72"/>
  <c r="BB72"/>
  <c r="AY72"/>
  <c r="AX72"/>
  <c r="AW72"/>
  <c r="AS72"/>
  <c r="AQ72"/>
  <c r="AP72"/>
  <c r="AO72"/>
  <c r="AN72"/>
  <c r="AM72"/>
  <c r="AL72"/>
  <c r="AK72"/>
  <c r="AJ72"/>
  <c r="AH72"/>
  <c r="AG72"/>
  <c r="AF72"/>
  <c r="AE72"/>
  <c r="AD72"/>
  <c r="AC72"/>
  <c r="AB72"/>
  <c r="AA72"/>
  <c r="V72"/>
  <c r="R72"/>
  <c r="O72"/>
  <c r="M72"/>
  <c r="J72"/>
  <c r="H72"/>
  <c r="F72"/>
  <c r="A72"/>
  <c r="BZ71"/>
  <c r="BX71"/>
  <c r="BV71"/>
  <c r="BU71"/>
  <c r="BT71"/>
  <c r="BR71"/>
  <c r="BQ71"/>
  <c r="BO71"/>
  <c r="BN71"/>
  <c r="BK71"/>
  <c r="BJ71"/>
  <c r="BI71"/>
  <c r="BG71"/>
  <c r="BF71"/>
  <c r="BC71"/>
  <c r="AZ71"/>
  <c r="AV71"/>
  <c r="AT71"/>
  <c r="AS71"/>
  <c r="AU32" s="1"/>
  <c r="AQ71"/>
  <c r="AP71"/>
  <c r="AO71"/>
  <c r="AN71"/>
  <c r="AM71"/>
  <c r="AL71"/>
  <c r="AK71"/>
  <c r="AJ71"/>
  <c r="AH71"/>
  <c r="AG71"/>
  <c r="AF71"/>
  <c r="AE71"/>
  <c r="AD71"/>
  <c r="AC71"/>
  <c r="AB71"/>
  <c r="AA71"/>
  <c r="X71"/>
  <c r="T71"/>
  <c r="O71"/>
  <c r="L71"/>
  <c r="H71"/>
  <c r="D71"/>
  <c r="A71"/>
  <c r="BZ70"/>
  <c r="BW70"/>
  <c r="BS70"/>
  <c r="BQ70"/>
  <c r="BO70"/>
  <c r="BN70"/>
  <c r="BL70"/>
  <c r="BJ70"/>
  <c r="BI70"/>
  <c r="BG70"/>
  <c r="BF70"/>
  <c r="BE70"/>
  <c r="BB70"/>
  <c r="AY70"/>
  <c r="AT70"/>
  <c r="AS70"/>
  <c r="AQ70"/>
  <c r="AP70"/>
  <c r="AO70"/>
  <c r="AN70"/>
  <c r="AM70"/>
  <c r="AL70"/>
  <c r="AK70"/>
  <c r="AJ70"/>
  <c r="AH70"/>
  <c r="AG70"/>
  <c r="AF70"/>
  <c r="AE70"/>
  <c r="AD70"/>
  <c r="AC70"/>
  <c r="AB70"/>
  <c r="AA70"/>
  <c r="W70"/>
  <c r="U70"/>
  <c r="S70"/>
  <c r="P70"/>
  <c r="O70"/>
  <c r="M70"/>
  <c r="K70"/>
  <c r="I70"/>
  <c r="G70"/>
  <c r="E70"/>
  <c r="A70"/>
  <c r="BZ69"/>
  <c r="BV69"/>
  <c r="BT69"/>
  <c r="BR69"/>
  <c r="BN69"/>
  <c r="BL69"/>
  <c r="BK69"/>
  <c r="BI69"/>
  <c r="BG69"/>
  <c r="BF69"/>
  <c r="BE69"/>
  <c r="BD69"/>
  <c r="BC69"/>
  <c r="BB69"/>
  <c r="AX69"/>
  <c r="AS69"/>
  <c r="AQ69"/>
  <c r="AP69"/>
  <c r="AO69"/>
  <c r="AN69"/>
  <c r="AM69"/>
  <c r="AL69"/>
  <c r="AK69"/>
  <c r="AJ69"/>
  <c r="AH69"/>
  <c r="AG69"/>
  <c r="AF69"/>
  <c r="AE69"/>
  <c r="AD69"/>
  <c r="AC69"/>
  <c r="AB69"/>
  <c r="AA69"/>
  <c r="V69"/>
  <c r="R69"/>
  <c r="O69"/>
  <c r="J69"/>
  <c r="H69"/>
  <c r="F69"/>
  <c r="A69"/>
  <c r="BZ68"/>
  <c r="BV68"/>
  <c r="BU68"/>
  <c r="BR68"/>
  <c r="BQ68"/>
  <c r="BO68"/>
  <c r="BL68"/>
  <c r="BK68"/>
  <c r="BJ68"/>
  <c r="BG68"/>
  <c r="BF68"/>
  <c r="BE68"/>
  <c r="BD68"/>
  <c r="BC68"/>
  <c r="BB68"/>
  <c r="AX68"/>
  <c r="AW68"/>
  <c r="AV68"/>
  <c r="AT68"/>
  <c r="AS68"/>
  <c r="AQ68"/>
  <c r="AP68"/>
  <c r="AO68"/>
  <c r="AN68"/>
  <c r="AM68"/>
  <c r="AL68"/>
  <c r="AK68"/>
  <c r="AJ68"/>
  <c r="AH68"/>
  <c r="AG68"/>
  <c r="AF68"/>
  <c r="AE68"/>
  <c r="AD68"/>
  <c r="AC68"/>
  <c r="AB68"/>
  <c r="AA68"/>
  <c r="Y68"/>
  <c r="U68"/>
  <c r="P68"/>
  <c r="M68"/>
  <c r="L68"/>
  <c r="K68"/>
  <c r="J68"/>
  <c r="G68"/>
  <c r="E68"/>
  <c r="A68"/>
  <c r="BZ67"/>
  <c r="BX67"/>
  <c r="BV67"/>
  <c r="BT67"/>
  <c r="BO67"/>
  <c r="BN67"/>
  <c r="BK67"/>
  <c r="BJ67"/>
  <c r="BI67"/>
  <c r="BF67"/>
  <c r="BC67"/>
  <c r="AZ67"/>
  <c r="AY67"/>
  <c r="AV67"/>
  <c r="AS67"/>
  <c r="AQ67"/>
  <c r="AP67"/>
  <c r="AO67"/>
  <c r="AN67"/>
  <c r="AM67"/>
  <c r="AL67"/>
  <c r="AK67"/>
  <c r="AJ67"/>
  <c r="AH67"/>
  <c r="AG67"/>
  <c r="AF67"/>
  <c r="AE67"/>
  <c r="AD67"/>
  <c r="AC67"/>
  <c r="AB67"/>
  <c r="AA67"/>
  <c r="AI28" s="1"/>
  <c r="X67"/>
  <c r="T67"/>
  <c r="L67"/>
  <c r="I67"/>
  <c r="H67"/>
  <c r="G67"/>
  <c r="D67"/>
  <c r="A67"/>
  <c r="BZ66"/>
  <c r="BW66"/>
  <c r="BU66"/>
  <c r="BS66"/>
  <c r="BO66"/>
  <c r="BN66"/>
  <c r="BL66"/>
  <c r="BJ66"/>
  <c r="BI66"/>
  <c r="BE66"/>
  <c r="BB66"/>
  <c r="AY66"/>
  <c r="AV66"/>
  <c r="AT66"/>
  <c r="AQ66"/>
  <c r="AP66"/>
  <c r="AO66"/>
  <c r="AN66"/>
  <c r="AM66"/>
  <c r="AL66"/>
  <c r="AK66"/>
  <c r="AJ66"/>
  <c r="AH66"/>
  <c r="AG66"/>
  <c r="AF66"/>
  <c r="AE66"/>
  <c r="AD66"/>
  <c r="AC66"/>
  <c r="AB66"/>
  <c r="AA66"/>
  <c r="W66"/>
  <c r="S66"/>
  <c r="P66"/>
  <c r="M66"/>
  <c r="K66"/>
  <c r="I66"/>
  <c r="G66"/>
  <c r="E66"/>
  <c r="A66"/>
  <c r="BZ65"/>
  <c r="BX65"/>
  <c r="BW65"/>
  <c r="BV65"/>
  <c r="BT65"/>
  <c r="BS65"/>
  <c r="BR65"/>
  <c r="BN65"/>
  <c r="BL65"/>
  <c r="BK65"/>
  <c r="BI65"/>
  <c r="BG65"/>
  <c r="BE65"/>
  <c r="BB65"/>
  <c r="AX65"/>
  <c r="AT65"/>
  <c r="AS65"/>
  <c r="AU26" s="1"/>
  <c r="AQ65"/>
  <c r="AP65"/>
  <c r="AO65"/>
  <c r="AN65"/>
  <c r="AM65"/>
  <c r="AL65"/>
  <c r="AK65"/>
  <c r="AJ65"/>
  <c r="AH65"/>
  <c r="AG65"/>
  <c r="AF65"/>
  <c r="AE65"/>
  <c r="AD65"/>
  <c r="AC65"/>
  <c r="AB65"/>
  <c r="AA65"/>
  <c r="Y65"/>
  <c r="X65"/>
  <c r="W65"/>
  <c r="V65"/>
  <c r="U65"/>
  <c r="T65"/>
  <c r="S65"/>
  <c r="R65"/>
  <c r="O65"/>
  <c r="M65"/>
  <c r="J65"/>
  <c r="H65"/>
  <c r="F65"/>
  <c r="A65"/>
  <c r="BZ64"/>
  <c r="BU64"/>
  <c r="BQ64"/>
  <c r="BO64"/>
  <c r="BL64"/>
  <c r="BK64"/>
  <c r="BJ64"/>
  <c r="BG64"/>
  <c r="BF64"/>
  <c r="BE64"/>
  <c r="BD64"/>
  <c r="BC64"/>
  <c r="AZ64"/>
  <c r="AW64"/>
  <c r="AT64"/>
  <c r="AQ64"/>
  <c r="AP64"/>
  <c r="AO64"/>
  <c r="AN64"/>
  <c r="AM64"/>
  <c r="AL64"/>
  <c r="AK64"/>
  <c r="AJ64"/>
  <c r="AH64"/>
  <c r="AG64"/>
  <c r="AF64"/>
  <c r="AE64"/>
  <c r="AD64"/>
  <c r="AC64"/>
  <c r="AB64"/>
  <c r="AI25" s="1"/>
  <c r="AA64"/>
  <c r="Y64"/>
  <c r="U64"/>
  <c r="P64"/>
  <c r="M64"/>
  <c r="L64"/>
  <c r="K64"/>
  <c r="J64"/>
  <c r="G64"/>
  <c r="E64"/>
  <c r="A64"/>
  <c r="BZ63"/>
  <c r="BX63"/>
  <c r="BT63"/>
  <c r="BO63"/>
  <c r="BN63"/>
  <c r="BK63"/>
  <c r="BJ63"/>
  <c r="BI63"/>
  <c r="BF63"/>
  <c r="BE63"/>
  <c r="BD63"/>
  <c r="BC63"/>
  <c r="BB63"/>
  <c r="AZ63"/>
  <c r="AW63"/>
  <c r="AV63"/>
  <c r="AS63"/>
  <c r="AQ63"/>
  <c r="AP63"/>
  <c r="AO63"/>
  <c r="AN63"/>
  <c r="AM63"/>
  <c r="AL63"/>
  <c r="AK63"/>
  <c r="AJ63"/>
  <c r="AH63"/>
  <c r="AG63"/>
  <c r="AF63"/>
  <c r="AE63"/>
  <c r="AD63"/>
  <c r="AC63"/>
  <c r="AB63"/>
  <c r="AA63"/>
  <c r="X63"/>
  <c r="T63"/>
  <c r="R63"/>
  <c r="O63"/>
  <c r="M63"/>
  <c r="L63"/>
  <c r="K63"/>
  <c r="H63"/>
  <c r="E63"/>
  <c r="D63"/>
  <c r="A63"/>
  <c r="BZ62"/>
  <c r="BX62"/>
  <c r="BW62"/>
  <c r="BV62"/>
  <c r="BU62"/>
  <c r="BT62"/>
  <c r="BS62"/>
  <c r="BR62"/>
  <c r="BQ62"/>
  <c r="BY23" s="1"/>
  <c r="BO62"/>
  <c r="BN62"/>
  <c r="BP23" s="1"/>
  <c r="BL62"/>
  <c r="BJ62"/>
  <c r="BI62"/>
  <c r="BD62"/>
  <c r="BC62"/>
  <c r="BB62"/>
  <c r="AY62"/>
  <c r="AV62"/>
  <c r="AS62"/>
  <c r="AQ62"/>
  <c r="AP62"/>
  <c r="AO62"/>
  <c r="AN62"/>
  <c r="AM62"/>
  <c r="AL62"/>
  <c r="AK62"/>
  <c r="AJ62"/>
  <c r="AH62"/>
  <c r="AG62"/>
  <c r="AF62"/>
  <c r="AE62"/>
  <c r="AD62"/>
  <c r="AC62"/>
  <c r="AB62"/>
  <c r="AA62"/>
  <c r="W62"/>
  <c r="S62"/>
  <c r="P62"/>
  <c r="M62"/>
  <c r="K62"/>
  <c r="I62"/>
  <c r="G62"/>
  <c r="E62"/>
  <c r="A62"/>
  <c r="BZ61"/>
  <c r="BW61"/>
  <c r="BV61"/>
  <c r="BS61"/>
  <c r="BR61"/>
  <c r="BO61"/>
  <c r="BN61"/>
  <c r="BL61"/>
  <c r="BK61"/>
  <c r="BJ61"/>
  <c r="BI61"/>
  <c r="BG61"/>
  <c r="BF61"/>
  <c r="BE61"/>
  <c r="BD61"/>
  <c r="AY61"/>
  <c r="AX61"/>
  <c r="AW61"/>
  <c r="AT61"/>
  <c r="AQ61"/>
  <c r="AP61"/>
  <c r="AO61"/>
  <c r="AN61"/>
  <c r="AM61"/>
  <c r="AL61"/>
  <c r="AK61"/>
  <c r="AJ61"/>
  <c r="AR22" s="1"/>
  <c r="AH61"/>
  <c r="AG61"/>
  <c r="AF61"/>
  <c r="AE61"/>
  <c r="AD61"/>
  <c r="AC61"/>
  <c r="AB61"/>
  <c r="AA61"/>
  <c r="X61"/>
  <c r="V61"/>
  <c r="R61"/>
  <c r="P61"/>
  <c r="O61"/>
  <c r="J61"/>
  <c r="H61"/>
  <c r="F61"/>
  <c r="A61"/>
  <c r="BZ60"/>
  <c r="BU60"/>
  <c r="BS60"/>
  <c r="BQ60"/>
  <c r="BO60"/>
  <c r="BN60"/>
  <c r="BL60"/>
  <c r="BK60"/>
  <c r="BJ60"/>
  <c r="BF60"/>
  <c r="BD60"/>
  <c r="AW60"/>
  <c r="AT60"/>
  <c r="AQ60"/>
  <c r="AP60"/>
  <c r="AO60"/>
  <c r="AN60"/>
  <c r="AM60"/>
  <c r="AL60"/>
  <c r="AK60"/>
  <c r="AR21" s="1"/>
  <c r="AJ60"/>
  <c r="AH60"/>
  <c r="AG60"/>
  <c r="AF60"/>
  <c r="AE60"/>
  <c r="AD60"/>
  <c r="AC60"/>
  <c r="AB60"/>
  <c r="AA60"/>
  <c r="Y60"/>
  <c r="U60"/>
  <c r="P60"/>
  <c r="M60"/>
  <c r="K60"/>
  <c r="G60"/>
  <c r="E60"/>
  <c r="A60"/>
  <c r="BZ59"/>
  <c r="BX59"/>
  <c r="BU59"/>
  <c r="BT59"/>
  <c r="BQ59"/>
  <c r="BO59"/>
  <c r="BN59"/>
  <c r="BK59"/>
  <c r="BJ59"/>
  <c r="BI59"/>
  <c r="BF59"/>
  <c r="BC59"/>
  <c r="AZ59"/>
  <c r="AY59"/>
  <c r="AV59"/>
  <c r="AT59"/>
  <c r="AS59"/>
  <c r="AU20" s="1"/>
  <c r="AQ59"/>
  <c r="AP59"/>
  <c r="AO59"/>
  <c r="AN59"/>
  <c r="AM59"/>
  <c r="AL59"/>
  <c r="AK59"/>
  <c r="AJ59"/>
  <c r="AH59"/>
  <c r="AG59"/>
  <c r="AF59"/>
  <c r="AE59"/>
  <c r="AD59"/>
  <c r="AC59"/>
  <c r="AB59"/>
  <c r="AA59"/>
  <c r="AI20" s="1"/>
  <c r="Y59"/>
  <c r="X59"/>
  <c r="W59"/>
  <c r="V59"/>
  <c r="U59"/>
  <c r="T59"/>
  <c r="S59"/>
  <c r="R59"/>
  <c r="P59"/>
  <c r="O59"/>
  <c r="L59"/>
  <c r="H59"/>
  <c r="D59"/>
  <c r="A59"/>
  <c r="BZ58"/>
  <c r="BX58"/>
  <c r="BW58"/>
  <c r="BT58"/>
  <c r="BS58"/>
  <c r="BO58"/>
  <c r="BN58"/>
  <c r="BL58"/>
  <c r="BJ58"/>
  <c r="BI58"/>
  <c r="BB58"/>
  <c r="AY58"/>
  <c r="AV58"/>
  <c r="AS58"/>
  <c r="AQ58"/>
  <c r="AP58"/>
  <c r="AO58"/>
  <c r="AN58"/>
  <c r="AM58"/>
  <c r="AL58"/>
  <c r="AK58"/>
  <c r="AJ58"/>
  <c r="AH58"/>
  <c r="AG58"/>
  <c r="AF58"/>
  <c r="AE58"/>
  <c r="AD58"/>
  <c r="AC58"/>
  <c r="AB58"/>
  <c r="AA58"/>
  <c r="AI19" s="1"/>
  <c r="W58"/>
  <c r="U58"/>
  <c r="S58"/>
  <c r="P58"/>
  <c r="M58"/>
  <c r="K58"/>
  <c r="I58"/>
  <c r="G58"/>
  <c r="E58"/>
  <c r="A58"/>
  <c r="BZ57"/>
  <c r="BX57"/>
  <c r="BV57"/>
  <c r="BR57"/>
  <c r="BN57"/>
  <c r="BL57"/>
  <c r="BK57"/>
  <c r="BI57"/>
  <c r="BG57"/>
  <c r="BE57"/>
  <c r="BC57"/>
  <c r="AX57"/>
  <c r="AS57"/>
  <c r="AQ57"/>
  <c r="AP57"/>
  <c r="AO57"/>
  <c r="AN57"/>
  <c r="AM57"/>
  <c r="AL57"/>
  <c r="AK57"/>
  <c r="AJ57"/>
  <c r="AH57"/>
  <c r="AG57"/>
  <c r="AF57"/>
  <c r="AE57"/>
  <c r="AD57"/>
  <c r="AC57"/>
  <c r="AB57"/>
  <c r="AA57"/>
  <c r="Y57"/>
  <c r="X57"/>
  <c r="W57"/>
  <c r="V57"/>
  <c r="U57"/>
  <c r="T57"/>
  <c r="S57"/>
  <c r="R57"/>
  <c r="O57"/>
  <c r="J57"/>
  <c r="H57"/>
  <c r="F57"/>
  <c r="A57"/>
  <c r="BZ56"/>
  <c r="BU56"/>
  <c r="BS56"/>
  <c r="BQ56"/>
  <c r="BO56"/>
  <c r="BL56"/>
  <c r="BK56"/>
  <c r="BJ56"/>
  <c r="BF56"/>
  <c r="BD56"/>
  <c r="AX56"/>
  <c r="AW56"/>
  <c r="AV56"/>
  <c r="AT56"/>
  <c r="AQ56"/>
  <c r="AP56"/>
  <c r="AO56"/>
  <c r="AN56"/>
  <c r="AM56"/>
  <c r="AL56"/>
  <c r="AK56"/>
  <c r="AJ56"/>
  <c r="AR17" s="1"/>
  <c r="AH56"/>
  <c r="AG56"/>
  <c r="AF56"/>
  <c r="AE56"/>
  <c r="AD56"/>
  <c r="AC56"/>
  <c r="AB56"/>
  <c r="AA56"/>
  <c r="Y56"/>
  <c r="X56"/>
  <c r="V56"/>
  <c r="U56"/>
  <c r="T56"/>
  <c r="R56"/>
  <c r="M56"/>
  <c r="H56"/>
  <c r="G56"/>
  <c r="F56"/>
  <c r="E56"/>
  <c r="D56"/>
  <c r="A56"/>
  <c r="BZ55"/>
  <c r="BX55"/>
  <c r="BV55"/>
  <c r="BT55"/>
  <c r="BO55"/>
  <c r="BN55"/>
  <c r="BK55"/>
  <c r="BJ55"/>
  <c r="BI55"/>
  <c r="BD55"/>
  <c r="BC55"/>
  <c r="BB55"/>
  <c r="AZ55"/>
  <c r="AY55"/>
  <c r="AV55"/>
  <c r="AT55"/>
  <c r="AS55"/>
  <c r="AU16" s="1"/>
  <c r="AQ55"/>
  <c r="AP55"/>
  <c r="AO55"/>
  <c r="AN55"/>
  <c r="AM55"/>
  <c r="AL55"/>
  <c r="AK55"/>
  <c r="AJ55"/>
  <c r="AH55"/>
  <c r="AG55"/>
  <c r="AF55"/>
  <c r="AE55"/>
  <c r="AD55"/>
  <c r="AC55"/>
  <c r="AB55"/>
  <c r="AA55"/>
  <c r="AI16" s="1"/>
  <c r="X55"/>
  <c r="T55"/>
  <c r="M55"/>
  <c r="L55"/>
  <c r="K55"/>
  <c r="H55"/>
  <c r="E55"/>
  <c r="D55"/>
  <c r="A55"/>
  <c r="BZ54"/>
  <c r="BX54"/>
  <c r="BW54"/>
  <c r="BV54"/>
  <c r="BU54"/>
  <c r="BT54"/>
  <c r="BS54"/>
  <c r="BR54"/>
  <c r="BQ54"/>
  <c r="BO54"/>
  <c r="BN54"/>
  <c r="BL54"/>
  <c r="BJ54"/>
  <c r="BI54"/>
  <c r="BE54"/>
  <c r="BB54"/>
  <c r="AY54"/>
  <c r="AV54"/>
  <c r="AT54"/>
  <c r="AQ54"/>
  <c r="AP54"/>
  <c r="AO54"/>
  <c r="AN54"/>
  <c r="AM54"/>
  <c r="AL54"/>
  <c r="AK54"/>
  <c r="AJ54"/>
  <c r="AH54"/>
  <c r="AG54"/>
  <c r="AF54"/>
  <c r="AE54"/>
  <c r="AD54"/>
  <c r="AC54"/>
  <c r="AB54"/>
  <c r="AA54"/>
  <c r="W54"/>
  <c r="U54"/>
  <c r="S54"/>
  <c r="P54"/>
  <c r="M54"/>
  <c r="I54"/>
  <c r="E54"/>
  <c r="A54"/>
  <c r="BZ53"/>
  <c r="BX53"/>
  <c r="BV53"/>
  <c r="BR53"/>
  <c r="BN53"/>
  <c r="BL53"/>
  <c r="BK53"/>
  <c r="BI53"/>
  <c r="BG53"/>
  <c r="BE53"/>
  <c r="BB53"/>
  <c r="AX53"/>
  <c r="AQ53"/>
  <c r="AP53"/>
  <c r="AO53"/>
  <c r="AN53"/>
  <c r="AM53"/>
  <c r="AL53"/>
  <c r="AK53"/>
  <c r="AJ53"/>
  <c r="AH53"/>
  <c r="AG53"/>
  <c r="AF53"/>
  <c r="AE53"/>
  <c r="AD53"/>
  <c r="AC53"/>
  <c r="AB53"/>
  <c r="AA53"/>
  <c r="Y53"/>
  <c r="W53"/>
  <c r="V53"/>
  <c r="U53"/>
  <c r="S53"/>
  <c r="R53"/>
  <c r="P53"/>
  <c r="O53"/>
  <c r="Q14" s="1"/>
  <c r="K53"/>
  <c r="J53"/>
  <c r="I53"/>
  <c r="H53"/>
  <c r="G53"/>
  <c r="F53"/>
  <c r="E53"/>
  <c r="A53"/>
  <c r="BZ52"/>
  <c r="BU52"/>
  <c r="BS52"/>
  <c r="BQ52"/>
  <c r="BO52"/>
  <c r="BL52"/>
  <c r="BK52"/>
  <c r="BJ52"/>
  <c r="BF52"/>
  <c r="BD52"/>
  <c r="AX52"/>
  <c r="AW52"/>
  <c r="AV52"/>
  <c r="AT52"/>
  <c r="AQ52"/>
  <c r="AP52"/>
  <c r="AO52"/>
  <c r="AN52"/>
  <c r="AM52"/>
  <c r="AL52"/>
  <c r="AK52"/>
  <c r="AJ52"/>
  <c r="AH52"/>
  <c r="AG52"/>
  <c r="AF52"/>
  <c r="AE52"/>
  <c r="AD52"/>
  <c r="AC52"/>
  <c r="AB52"/>
  <c r="AA52"/>
  <c r="Y52"/>
  <c r="U52"/>
  <c r="S52"/>
  <c r="K52"/>
  <c r="E52"/>
  <c r="A52"/>
  <c r="BZ51"/>
  <c r="BX51"/>
  <c r="BV51"/>
  <c r="BT51"/>
  <c r="BO51"/>
  <c r="BN51"/>
  <c r="BK51"/>
  <c r="BJ51"/>
  <c r="BI51"/>
  <c r="BF51"/>
  <c r="BC51"/>
  <c r="AZ51"/>
  <c r="AW51"/>
  <c r="AV51"/>
  <c r="AT51"/>
  <c r="AS51"/>
  <c r="AU12" s="1"/>
  <c r="AQ51"/>
  <c r="AP51"/>
  <c r="AP35" s="1"/>
  <c r="AO51"/>
  <c r="AN51"/>
  <c r="AM51"/>
  <c r="AL51"/>
  <c r="AL35" s="1"/>
  <c r="AK51"/>
  <c r="AJ51"/>
  <c r="AH51"/>
  <c r="AG51"/>
  <c r="AF51"/>
  <c r="AE51"/>
  <c r="AD51"/>
  <c r="AC51"/>
  <c r="AB51"/>
  <c r="AA51"/>
  <c r="Y51"/>
  <c r="X51"/>
  <c r="W51"/>
  <c r="V51"/>
  <c r="U51"/>
  <c r="T51"/>
  <c r="S51"/>
  <c r="R51"/>
  <c r="O51"/>
  <c r="L51"/>
  <c r="I51"/>
  <c r="H51"/>
  <c r="G51"/>
  <c r="D51"/>
  <c r="A51"/>
  <c r="BZ50"/>
  <c r="BW50"/>
  <c r="BW35" s="1"/>
  <c r="BS50"/>
  <c r="BO50"/>
  <c r="BN50"/>
  <c r="BL50"/>
  <c r="BJ50"/>
  <c r="BI50"/>
  <c r="BG50"/>
  <c r="BC50"/>
  <c r="BB50"/>
  <c r="AY50"/>
  <c r="AV50"/>
  <c r="AS50"/>
  <c r="AQ50"/>
  <c r="AQ35" s="1"/>
  <c r="AP50"/>
  <c r="AO50"/>
  <c r="AN50"/>
  <c r="AM50"/>
  <c r="AM35" s="1"/>
  <c r="AL50"/>
  <c r="AK50"/>
  <c r="AJ50"/>
  <c r="AR11" s="1"/>
  <c r="AH50"/>
  <c r="AH35" s="1"/>
  <c r="AG50"/>
  <c r="AF50"/>
  <c r="AF35" s="1"/>
  <c r="AE50"/>
  <c r="AE35" s="1"/>
  <c r="AD50"/>
  <c r="AC50"/>
  <c r="AB50"/>
  <c r="AB35" s="1"/>
  <c r="AA50"/>
  <c r="X50"/>
  <c r="W50"/>
  <c r="S50"/>
  <c r="P50"/>
  <c r="K50"/>
  <c r="I50"/>
  <c r="G50"/>
  <c r="A50"/>
  <c r="CB35"/>
  <c r="CA35"/>
  <c r="BZ35"/>
  <c r="AO35"/>
  <c r="AK35"/>
  <c r="AG35"/>
  <c r="AD35"/>
  <c r="AC35"/>
  <c r="BP34"/>
  <c r="AR34"/>
  <c r="AI34"/>
  <c r="AR33"/>
  <c r="AI33"/>
  <c r="BP32"/>
  <c r="AR32"/>
  <c r="AI32"/>
  <c r="BP31"/>
  <c r="AU31"/>
  <c r="AR31"/>
  <c r="AI31"/>
  <c r="BH30"/>
  <c r="AR30"/>
  <c r="AI30"/>
  <c r="BH29"/>
  <c r="AR29"/>
  <c r="AI29"/>
  <c r="BP28"/>
  <c r="AR28"/>
  <c r="BP27"/>
  <c r="AR27"/>
  <c r="AI27"/>
  <c r="AR26"/>
  <c r="AI26"/>
  <c r="AR25"/>
  <c r="BP24"/>
  <c r="AR24"/>
  <c r="AI24"/>
  <c r="AR23"/>
  <c r="AI23"/>
  <c r="BP22"/>
  <c r="AI22"/>
  <c r="Q22"/>
  <c r="BP21"/>
  <c r="AI21"/>
  <c r="BP20"/>
  <c r="AR20"/>
  <c r="Q20"/>
  <c r="BP19"/>
  <c r="AR19"/>
  <c r="AR18"/>
  <c r="AI18"/>
  <c r="Z18"/>
  <c r="AI17"/>
  <c r="BP16"/>
  <c r="AR16"/>
  <c r="BP15"/>
  <c r="AR14"/>
  <c r="AI14"/>
  <c r="AR13"/>
  <c r="AI13"/>
  <c r="BP12"/>
  <c r="AR12"/>
  <c r="AI12"/>
  <c r="BP11"/>
  <c r="AI11"/>
  <c r="BT5"/>
  <c r="BD5"/>
  <c r="AQ5"/>
  <c r="AE5"/>
  <c r="BT4"/>
  <c r="BD4"/>
  <c r="AQ4"/>
  <c r="AE4"/>
  <c r="BT3"/>
  <c r="BD3"/>
  <c r="AQ3"/>
  <c r="AE3"/>
  <c r="BT2"/>
  <c r="BD2"/>
  <c r="AQ2"/>
  <c r="AE2"/>
  <c r="Y35" l="1"/>
  <c r="BM21"/>
  <c r="BM31"/>
  <c r="X35"/>
  <c r="BY15"/>
  <c r="Q31"/>
  <c r="Z12"/>
  <c r="H35"/>
  <c r="AN35"/>
  <c r="Z20"/>
  <c r="BM22"/>
  <c r="Z26"/>
  <c r="AU29"/>
  <c r="BX35"/>
  <c r="BQ35"/>
  <c r="BR35"/>
  <c r="BS51"/>
  <c r="BT52"/>
  <c r="BY13" s="1"/>
  <c r="BU53"/>
  <c r="BS55"/>
  <c r="BT56"/>
  <c r="BU57"/>
  <c r="BT60"/>
  <c r="BV66"/>
  <c r="BS67"/>
  <c r="BU69"/>
  <c r="BV70"/>
  <c r="BV73"/>
  <c r="BU51"/>
  <c r="BV52"/>
  <c r="BS53"/>
  <c r="BU55"/>
  <c r="BV56"/>
  <c r="BS57"/>
  <c r="BV60"/>
  <c r="BT66"/>
  <c r="BY27" s="1"/>
  <c r="BU67"/>
  <c r="BS69"/>
  <c r="BY30" s="1"/>
  <c r="BT70"/>
  <c r="BT73"/>
  <c r="BV50"/>
  <c r="BS63"/>
  <c r="BT64"/>
  <c r="BU72"/>
  <c r="BU50"/>
  <c r="BT57"/>
  <c r="BV58"/>
  <c r="BS59"/>
  <c r="BY20" s="1"/>
  <c r="BU61"/>
  <c r="BV63"/>
  <c r="BS64"/>
  <c r="BT68"/>
  <c r="BT72"/>
  <c r="BU73"/>
  <c r="BT50"/>
  <c r="BY11" s="1"/>
  <c r="BT53"/>
  <c r="BU58"/>
  <c r="BV59"/>
  <c r="BT61"/>
  <c r="BU63"/>
  <c r="BV64"/>
  <c r="BY25" s="1"/>
  <c r="BU65"/>
  <c r="BY26" s="1"/>
  <c r="BS68"/>
  <c r="BY29" s="1"/>
  <c r="BU70"/>
  <c r="BS71"/>
  <c r="BY32" s="1"/>
  <c r="BS72"/>
  <c r="BY33" s="1"/>
  <c r="BM32"/>
  <c r="BE58"/>
  <c r="BE62"/>
  <c r="BE52"/>
  <c r="BE56"/>
  <c r="BE60"/>
  <c r="BE50"/>
  <c r="BE73"/>
  <c r="BD51"/>
  <c r="BG52"/>
  <c r="BF55"/>
  <c r="BG56"/>
  <c r="BD59"/>
  <c r="BG60"/>
  <c r="BD67"/>
  <c r="BD71"/>
  <c r="BF53"/>
  <c r="BD53"/>
  <c r="BG54"/>
  <c r="BF57"/>
  <c r="BD57"/>
  <c r="BG58"/>
  <c r="BG62"/>
  <c r="BF65"/>
  <c r="BD65"/>
  <c r="BG66"/>
  <c r="BF72"/>
  <c r="BD72"/>
  <c r="AZ50"/>
  <c r="AY53"/>
  <c r="AZ54"/>
  <c r="AW55"/>
  <c r="AY57"/>
  <c r="AZ58"/>
  <c r="AW59"/>
  <c r="AX60"/>
  <c r="AZ62"/>
  <c r="AX64"/>
  <c r="AY65"/>
  <c r="AZ66"/>
  <c r="AW67"/>
  <c r="AY69"/>
  <c r="AV70"/>
  <c r="AZ70"/>
  <c r="AW71"/>
  <c r="AZ73"/>
  <c r="AY60"/>
  <c r="AV61"/>
  <c r="BA22" s="1"/>
  <c r="AZ61"/>
  <c r="AW70"/>
  <c r="AX50"/>
  <c r="AY51"/>
  <c r="AZ52"/>
  <c r="AW53"/>
  <c r="AX54"/>
  <c r="AZ56"/>
  <c r="AW57"/>
  <c r="AX58"/>
  <c r="AV60"/>
  <c r="BA21" s="1"/>
  <c r="AZ60"/>
  <c r="AX62"/>
  <c r="AY63"/>
  <c r="AV64"/>
  <c r="AW65"/>
  <c r="AX66"/>
  <c r="AZ68"/>
  <c r="AW69"/>
  <c r="AX70"/>
  <c r="AY71"/>
  <c r="AX73"/>
  <c r="AX71"/>
  <c r="AS61"/>
  <c r="AU22" s="1"/>
  <c r="AT62"/>
  <c r="AU23" s="1"/>
  <c r="AS60"/>
  <c r="AU21" s="1"/>
  <c r="AS64"/>
  <c r="AU25" s="1"/>
  <c r="AT69"/>
  <c r="AU30" s="1"/>
  <c r="AT72"/>
  <c r="AU33" s="1"/>
  <c r="AT50"/>
  <c r="AS54"/>
  <c r="AU15" s="1"/>
  <c r="AT63"/>
  <c r="AU24" s="1"/>
  <c r="AS66"/>
  <c r="AU27" s="1"/>
  <c r="AT67"/>
  <c r="AU28" s="1"/>
  <c r="AJ35"/>
  <c r="AR54"/>
  <c r="AR15"/>
  <c r="AR35" s="1"/>
  <c r="AI54"/>
  <c r="AI15"/>
  <c r="T50"/>
  <c r="V52"/>
  <c r="R52"/>
  <c r="T54"/>
  <c r="U55"/>
  <c r="T58"/>
  <c r="V60"/>
  <c r="R60"/>
  <c r="W61"/>
  <c r="S61"/>
  <c r="T62"/>
  <c r="U63"/>
  <c r="V64"/>
  <c r="R64"/>
  <c r="T66"/>
  <c r="U67"/>
  <c r="V68"/>
  <c r="R68"/>
  <c r="W69"/>
  <c r="S69"/>
  <c r="T70"/>
  <c r="U71"/>
  <c r="W72"/>
  <c r="S72"/>
  <c r="T73"/>
  <c r="U50"/>
  <c r="T53"/>
  <c r="Z14" s="1"/>
  <c r="V55"/>
  <c r="S56"/>
  <c r="Z17" s="1"/>
  <c r="W56"/>
  <c r="S60"/>
  <c r="U62"/>
  <c r="S64"/>
  <c r="V67"/>
  <c r="W68"/>
  <c r="T69"/>
  <c r="R71"/>
  <c r="W52"/>
  <c r="T61"/>
  <c r="V63"/>
  <c r="U73"/>
  <c r="V50"/>
  <c r="R50"/>
  <c r="T52"/>
  <c r="V54"/>
  <c r="R54"/>
  <c r="W55"/>
  <c r="S55"/>
  <c r="V58"/>
  <c r="R58"/>
  <c r="T60"/>
  <c r="U61"/>
  <c r="V62"/>
  <c r="R62"/>
  <c r="W63"/>
  <c r="S63"/>
  <c r="Z24" s="1"/>
  <c r="T64"/>
  <c r="V66"/>
  <c r="R66"/>
  <c r="W67"/>
  <c r="S67"/>
  <c r="T68"/>
  <c r="U69"/>
  <c r="V70"/>
  <c r="R70"/>
  <c r="W71"/>
  <c r="S71"/>
  <c r="U72"/>
  <c r="V73"/>
  <c r="R73"/>
  <c r="R55"/>
  <c r="W60"/>
  <c r="W64"/>
  <c r="U66"/>
  <c r="R67"/>
  <c r="S68"/>
  <c r="V71"/>
  <c r="T72"/>
  <c r="P56"/>
  <c r="O67"/>
  <c r="Q67" s="1"/>
  <c r="O50"/>
  <c r="P51"/>
  <c r="O54"/>
  <c r="Q15" s="1"/>
  <c r="P55"/>
  <c r="O58"/>
  <c r="Q19" s="1"/>
  <c r="O62"/>
  <c r="Q23" s="1"/>
  <c r="P63"/>
  <c r="Q24" s="1"/>
  <c r="O66"/>
  <c r="Q27" s="1"/>
  <c r="P67"/>
  <c r="P71"/>
  <c r="Q32" s="1"/>
  <c r="O73"/>
  <c r="Q34" s="1"/>
  <c r="P52"/>
  <c r="O56"/>
  <c r="Q17" s="1"/>
  <c r="O52"/>
  <c r="P57"/>
  <c r="Q18" s="1"/>
  <c r="O60"/>
  <c r="Q21" s="1"/>
  <c r="O64"/>
  <c r="Q25" s="1"/>
  <c r="P65"/>
  <c r="Q26" s="1"/>
  <c r="O68"/>
  <c r="Q29" s="1"/>
  <c r="P69"/>
  <c r="Q30" s="1"/>
  <c r="P72"/>
  <c r="Q33" s="1"/>
  <c r="O55"/>
  <c r="M51"/>
  <c r="E51"/>
  <c r="J52"/>
  <c r="F52"/>
  <c r="L54"/>
  <c r="D54"/>
  <c r="J56"/>
  <c r="K57"/>
  <c r="G57"/>
  <c r="L58"/>
  <c r="D58"/>
  <c r="M59"/>
  <c r="E59"/>
  <c r="J60"/>
  <c r="F60"/>
  <c r="K61"/>
  <c r="G61"/>
  <c r="L62"/>
  <c r="D62"/>
  <c r="F64"/>
  <c r="K65"/>
  <c r="G65"/>
  <c r="L66"/>
  <c r="D66"/>
  <c r="M67"/>
  <c r="E67"/>
  <c r="F68"/>
  <c r="K69"/>
  <c r="G69"/>
  <c r="L70"/>
  <c r="D70"/>
  <c r="M71"/>
  <c r="E71"/>
  <c r="K72"/>
  <c r="G72"/>
  <c r="D73"/>
  <c r="M52"/>
  <c r="K54"/>
  <c r="K51"/>
  <c r="L52"/>
  <c r="D52"/>
  <c r="M53"/>
  <c r="J54"/>
  <c r="F54"/>
  <c r="G55"/>
  <c r="L56"/>
  <c r="M57"/>
  <c r="E57"/>
  <c r="J58"/>
  <c r="F58"/>
  <c r="K59"/>
  <c r="G59"/>
  <c r="L60"/>
  <c r="D60"/>
  <c r="M61"/>
  <c r="E61"/>
  <c r="J62"/>
  <c r="F62"/>
  <c r="G63"/>
  <c r="D64"/>
  <c r="N25" s="1"/>
  <c r="E65"/>
  <c r="J66"/>
  <c r="F66"/>
  <c r="K67"/>
  <c r="D68"/>
  <c r="N29" s="1"/>
  <c r="M69"/>
  <c r="E69"/>
  <c r="J70"/>
  <c r="F70"/>
  <c r="K71"/>
  <c r="G71"/>
  <c r="E72"/>
  <c r="I35"/>
  <c r="G52"/>
  <c r="G54"/>
  <c r="K56"/>
  <c r="L50"/>
  <c r="D50"/>
  <c r="E50"/>
  <c r="M50"/>
  <c r="F50"/>
  <c r="J50"/>
  <c r="BP55"/>
  <c r="Z54"/>
  <c r="AD74"/>
  <c r="AH74"/>
  <c r="Q52"/>
  <c r="Q54"/>
  <c r="Q68"/>
  <c r="BP59"/>
  <c r="BH68"/>
  <c r="AR51"/>
  <c r="AI51"/>
  <c r="Y74"/>
  <c r="U74"/>
  <c r="Z51"/>
  <c r="Q51"/>
  <c r="Q53"/>
  <c r="AI35"/>
  <c r="BP62"/>
  <c r="Q65"/>
  <c r="Q66"/>
  <c r="Q70"/>
  <c r="BP70"/>
  <c r="Q71"/>
  <c r="Z71"/>
  <c r="AR71"/>
  <c r="AU71"/>
  <c r="Q72"/>
  <c r="Q73"/>
  <c r="Z73"/>
  <c r="AI73"/>
  <c r="AR73"/>
  <c r="AU73"/>
  <c r="Z67"/>
  <c r="AI67"/>
  <c r="AR67"/>
  <c r="BY68"/>
  <c r="O74"/>
  <c r="X74"/>
  <c r="AL74"/>
  <c r="AP74"/>
  <c r="BX74"/>
  <c r="Z55"/>
  <c r="AU55"/>
  <c r="BY57"/>
  <c r="Q58"/>
  <c r="Z59"/>
  <c r="AR59"/>
  <c r="AU59"/>
  <c r="Z60"/>
  <c r="AR60"/>
  <c r="AU60"/>
  <c r="BY65"/>
  <c r="W74"/>
  <c r="AB74"/>
  <c r="AF74"/>
  <c r="BY52"/>
  <c r="AR53"/>
  <c r="BY55"/>
  <c r="Q69"/>
  <c r="R74"/>
  <c r="V74"/>
  <c r="AA74"/>
  <c r="AE74"/>
  <c r="AJ74"/>
  <c r="AN74"/>
  <c r="BR74"/>
  <c r="BP51"/>
  <c r="BP54"/>
  <c r="Q55"/>
  <c r="Q56"/>
  <c r="Z57"/>
  <c r="AR57"/>
  <c r="Z58"/>
  <c r="AR58"/>
  <c r="BP58"/>
  <c r="Q59"/>
  <c r="AU62"/>
  <c r="BY62"/>
  <c r="Q64"/>
  <c r="Z65"/>
  <c r="AI65"/>
  <c r="AR65"/>
  <c r="AU66"/>
  <c r="BP67"/>
  <c r="Z70"/>
  <c r="AI70"/>
  <c r="BY69"/>
  <c r="AW50"/>
  <c r="BF50"/>
  <c r="BK50"/>
  <c r="AX51"/>
  <c r="BA12" s="1"/>
  <c r="BG51"/>
  <c r="BL51"/>
  <c r="AY52"/>
  <c r="BI52"/>
  <c r="BN52"/>
  <c r="BC53"/>
  <c r="AW54"/>
  <c r="BF54"/>
  <c r="BK54"/>
  <c r="BM15" s="1"/>
  <c r="AX55"/>
  <c r="BG55"/>
  <c r="BL55"/>
  <c r="AY56"/>
  <c r="BI56"/>
  <c r="BN56"/>
  <c r="BH57"/>
  <c r="AW58"/>
  <c r="BF58"/>
  <c r="BK58"/>
  <c r="BM19" s="1"/>
  <c r="AX59"/>
  <c r="BG59"/>
  <c r="BL59"/>
  <c r="BP63"/>
  <c r="AY64"/>
  <c r="BI64"/>
  <c r="BN64"/>
  <c r="AV65"/>
  <c r="AZ65"/>
  <c r="BJ65"/>
  <c r="BO65"/>
  <c r="BD66"/>
  <c r="BP66"/>
  <c r="BE67"/>
  <c r="BH69"/>
  <c r="BC72"/>
  <c r="BH33" s="1"/>
  <c r="BD73"/>
  <c r="AV57"/>
  <c r="AZ57"/>
  <c r="BJ57"/>
  <c r="BM18" s="1"/>
  <c r="BO57"/>
  <c r="BB60"/>
  <c r="BC61"/>
  <c r="AW62"/>
  <c r="BA23" s="1"/>
  <c r="BF62"/>
  <c r="BH23" s="1"/>
  <c r="BK62"/>
  <c r="BM23" s="1"/>
  <c r="AX63"/>
  <c r="BG63"/>
  <c r="BH24" s="1"/>
  <c r="BL63"/>
  <c r="AY68"/>
  <c r="BI68"/>
  <c r="BN68"/>
  <c r="AV69"/>
  <c r="BA30" s="1"/>
  <c r="AZ69"/>
  <c r="BJ69"/>
  <c r="BO69"/>
  <c r="BP30" s="1"/>
  <c r="BD70"/>
  <c r="BM70"/>
  <c r="BE71"/>
  <c r="BH72"/>
  <c r="BD50"/>
  <c r="BH11" s="1"/>
  <c r="BE51"/>
  <c r="BA52"/>
  <c r="BB52"/>
  <c r="AV53"/>
  <c r="BA14" s="1"/>
  <c r="AZ53"/>
  <c r="BJ53"/>
  <c r="BO53"/>
  <c r="BD54"/>
  <c r="BH15" s="1"/>
  <c r="BM54"/>
  <c r="BE55"/>
  <c r="BH55" s="1"/>
  <c r="BB56"/>
  <c r="BD58"/>
  <c r="BM58"/>
  <c r="BE59"/>
  <c r="BA60"/>
  <c r="BA62"/>
  <c r="BB64"/>
  <c r="BC65"/>
  <c r="AW66"/>
  <c r="BA27" s="1"/>
  <c r="BF66"/>
  <c r="BK66"/>
  <c r="AX67"/>
  <c r="BG67"/>
  <c r="BL67"/>
  <c r="BP69"/>
  <c r="BP71"/>
  <c r="AV72"/>
  <c r="AZ72"/>
  <c r="BJ72"/>
  <c r="BO72"/>
  <c r="AW73"/>
  <c r="BF73"/>
  <c r="BK73"/>
  <c r="AS53"/>
  <c r="AS56"/>
  <c r="AT57"/>
  <c r="AU69"/>
  <c r="AU61"/>
  <c r="AU51"/>
  <c r="AS52"/>
  <c r="AT53"/>
  <c r="AU54"/>
  <c r="AT58"/>
  <c r="AU65"/>
  <c r="AU67"/>
  <c r="AU70"/>
  <c r="AR55"/>
  <c r="AR69"/>
  <c r="AR66"/>
  <c r="AR70"/>
  <c r="AC74"/>
  <c r="AG74"/>
  <c r="AI53"/>
  <c r="AI55"/>
  <c r="AI58"/>
  <c r="AI69"/>
  <c r="AI71"/>
  <c r="AI57"/>
  <c r="AI59"/>
  <c r="AI60"/>
  <c r="AI66"/>
  <c r="Z53"/>
  <c r="Z69"/>
  <c r="Z66"/>
  <c r="Q63"/>
  <c r="Q57"/>
  <c r="H74"/>
  <c r="N58"/>
  <c r="N66"/>
  <c r="N70"/>
  <c r="E73"/>
  <c r="M73"/>
  <c r="G74"/>
  <c r="F51"/>
  <c r="J51"/>
  <c r="D53"/>
  <c r="N14" s="1"/>
  <c r="L53"/>
  <c r="F55"/>
  <c r="J55"/>
  <c r="D57"/>
  <c r="N18" s="1"/>
  <c r="L57"/>
  <c r="F59"/>
  <c r="J59"/>
  <c r="D61"/>
  <c r="N22" s="1"/>
  <c r="L61"/>
  <c r="F63"/>
  <c r="J63"/>
  <c r="D65"/>
  <c r="N26" s="1"/>
  <c r="L65"/>
  <c r="F67"/>
  <c r="J67"/>
  <c r="D69"/>
  <c r="N30" s="1"/>
  <c r="L69"/>
  <c r="F71"/>
  <c r="J71"/>
  <c r="F74"/>
  <c r="D72"/>
  <c r="L72"/>
  <c r="I74"/>
  <c r="K74"/>
  <c r="P74"/>
  <c r="AK74"/>
  <c r="AM74"/>
  <c r="AO74"/>
  <c r="AQ74"/>
  <c r="AT74"/>
  <c r="BQ74"/>
  <c r="BU74"/>
  <c r="BW74"/>
  <c r="BZ74"/>
  <c r="Z52"/>
  <c r="AI52"/>
  <c r="AR52"/>
  <c r="BY54"/>
  <c r="Z56"/>
  <c r="AI56"/>
  <c r="AR56"/>
  <c r="Q60"/>
  <c r="BM60"/>
  <c r="BP60"/>
  <c r="Q61"/>
  <c r="Z61"/>
  <c r="AI61"/>
  <c r="AR61"/>
  <c r="BA61"/>
  <c r="BM61"/>
  <c r="BP61"/>
  <c r="N62"/>
  <c r="Q62"/>
  <c r="Z62"/>
  <c r="AI62"/>
  <c r="AR62"/>
  <c r="BH62"/>
  <c r="BM62"/>
  <c r="Z63"/>
  <c r="AI63"/>
  <c r="AR63"/>
  <c r="AU63"/>
  <c r="N64"/>
  <c r="Z64"/>
  <c r="AI64"/>
  <c r="AR64"/>
  <c r="AU64"/>
  <c r="BA66"/>
  <c r="BY66"/>
  <c r="Z68"/>
  <c r="AI68"/>
  <c r="AR68"/>
  <c r="AU68"/>
  <c r="BA71"/>
  <c r="BM71"/>
  <c r="Z72"/>
  <c r="AI72"/>
  <c r="AR72"/>
  <c r="AU72"/>
  <c r="AU50"/>
  <c r="BP50"/>
  <c r="N52"/>
  <c r="N56"/>
  <c r="N60"/>
  <c r="BH63"/>
  <c r="N68"/>
  <c r="BH73"/>
  <c r="BP73"/>
  <c r="BY73"/>
  <c r="Z50"/>
  <c r="Q50"/>
  <c r="BA50"/>
  <c r="BM50"/>
  <c r="BY50"/>
  <c r="AR50"/>
  <c r="AI50"/>
  <c r="Z33" l="1"/>
  <c r="BY24"/>
  <c r="E35"/>
  <c r="K35"/>
  <c r="Z32"/>
  <c r="BY31"/>
  <c r="BY14"/>
  <c r="BY21"/>
  <c r="N24"/>
  <c r="N16"/>
  <c r="N17"/>
  <c r="Q16"/>
  <c r="Q13"/>
  <c r="Z23"/>
  <c r="Z19"/>
  <c r="Z15"/>
  <c r="BA28"/>
  <c r="BH18"/>
  <c r="BY34"/>
  <c r="BY16"/>
  <c r="BY19"/>
  <c r="BY22"/>
  <c r="BY28"/>
  <c r="BY12"/>
  <c r="BY35"/>
  <c r="BU35"/>
  <c r="BV35"/>
  <c r="BY17"/>
  <c r="BY71"/>
  <c r="BY64"/>
  <c r="BY59"/>
  <c r="BT74"/>
  <c r="BY70"/>
  <c r="BY63"/>
  <c r="BY61"/>
  <c r="BY60"/>
  <c r="BY58"/>
  <c r="BS74"/>
  <c r="BY51"/>
  <c r="BV74"/>
  <c r="BT35"/>
  <c r="BY18"/>
  <c r="BS35"/>
  <c r="BY67"/>
  <c r="BY56"/>
  <c r="BY53"/>
  <c r="BY72"/>
  <c r="BP72"/>
  <c r="BP33"/>
  <c r="BP64"/>
  <c r="BP25"/>
  <c r="BP57"/>
  <c r="BP18"/>
  <c r="BP52"/>
  <c r="BP65"/>
  <c r="BP26"/>
  <c r="BP53"/>
  <c r="BP68"/>
  <c r="BP29"/>
  <c r="BP56"/>
  <c r="BP17"/>
  <c r="BM73"/>
  <c r="BM34"/>
  <c r="BM72"/>
  <c r="BM33"/>
  <c r="BM66"/>
  <c r="BM27"/>
  <c r="BM53"/>
  <c r="BM69"/>
  <c r="BM30"/>
  <c r="BM68"/>
  <c r="BM29"/>
  <c r="BM59"/>
  <c r="BM20"/>
  <c r="BM56"/>
  <c r="BM17"/>
  <c r="BM63"/>
  <c r="BM24"/>
  <c r="BM55"/>
  <c r="BM16"/>
  <c r="BM52"/>
  <c r="BM67"/>
  <c r="BM28"/>
  <c r="BM65"/>
  <c r="BM26"/>
  <c r="BM64"/>
  <c r="BM25"/>
  <c r="BJ74"/>
  <c r="BK35"/>
  <c r="BM57"/>
  <c r="BM51"/>
  <c r="BM11"/>
  <c r="BM12"/>
  <c r="BH59"/>
  <c r="BE35"/>
  <c r="BH32"/>
  <c r="BH71"/>
  <c r="BH66"/>
  <c r="BF35"/>
  <c r="BH19"/>
  <c r="BH21"/>
  <c r="BH61"/>
  <c r="BH22"/>
  <c r="BH65"/>
  <c r="BH26"/>
  <c r="BH56"/>
  <c r="BH17"/>
  <c r="BH52"/>
  <c r="BH64"/>
  <c r="BH25"/>
  <c r="BH53"/>
  <c r="BG74"/>
  <c r="BH28"/>
  <c r="BH70"/>
  <c r="BH31"/>
  <c r="BH60"/>
  <c r="BD35"/>
  <c r="BH34"/>
  <c r="BH20"/>
  <c r="BH16"/>
  <c r="BH12"/>
  <c r="BA73"/>
  <c r="BA34"/>
  <c r="BA68"/>
  <c r="BA29"/>
  <c r="BA58"/>
  <c r="BA19"/>
  <c r="BA56"/>
  <c r="BA17"/>
  <c r="BA11"/>
  <c r="AV35"/>
  <c r="BA59"/>
  <c r="BA33"/>
  <c r="BA18"/>
  <c r="BA25"/>
  <c r="BA32"/>
  <c r="BA31"/>
  <c r="BA20"/>
  <c r="AZ35"/>
  <c r="BA55"/>
  <c r="BA67"/>
  <c r="BA64"/>
  <c r="BA63"/>
  <c r="BA24"/>
  <c r="C24" s="1"/>
  <c r="BA54"/>
  <c r="BA15"/>
  <c r="AY74"/>
  <c r="BA13"/>
  <c r="BA70"/>
  <c r="BA26"/>
  <c r="AY35"/>
  <c r="AU14"/>
  <c r="AU58"/>
  <c r="AU19"/>
  <c r="AU56"/>
  <c r="AU17"/>
  <c r="AU52"/>
  <c r="AU57"/>
  <c r="AU18"/>
  <c r="CC18" s="1"/>
  <c r="CE18" s="1"/>
  <c r="AU11"/>
  <c r="AA35"/>
  <c r="S74"/>
  <c r="Z34"/>
  <c r="S35"/>
  <c r="V35"/>
  <c r="W35"/>
  <c r="U35"/>
  <c r="Z30"/>
  <c r="C30" s="1"/>
  <c r="Z29"/>
  <c r="Z25"/>
  <c r="Z22"/>
  <c r="C22" s="1"/>
  <c r="Z21"/>
  <c r="Z11"/>
  <c r="R35"/>
  <c r="T74"/>
  <c r="Z28"/>
  <c r="Z16"/>
  <c r="Z31"/>
  <c r="Z27"/>
  <c r="Z13"/>
  <c r="T35"/>
  <c r="P35"/>
  <c r="Q12"/>
  <c r="Q74"/>
  <c r="Q28"/>
  <c r="Q11"/>
  <c r="O35"/>
  <c r="M74"/>
  <c r="N34"/>
  <c r="L35"/>
  <c r="N13"/>
  <c r="N33"/>
  <c r="M35"/>
  <c r="G35"/>
  <c r="N32"/>
  <c r="N31"/>
  <c r="N23"/>
  <c r="N20"/>
  <c r="N19"/>
  <c r="F35"/>
  <c r="D35"/>
  <c r="N21"/>
  <c r="N54"/>
  <c r="N28"/>
  <c r="N27"/>
  <c r="N15"/>
  <c r="N12"/>
  <c r="E74"/>
  <c r="J35"/>
  <c r="N11"/>
  <c r="J74"/>
  <c r="N50"/>
  <c r="BH54"/>
  <c r="C54" s="1"/>
  <c r="CC62"/>
  <c r="CE62" s="1"/>
  <c r="BA65"/>
  <c r="AX74"/>
  <c r="N71"/>
  <c r="CC71" s="1"/>
  <c r="CE71" s="1"/>
  <c r="N67"/>
  <c r="N65"/>
  <c r="N63"/>
  <c r="N59"/>
  <c r="CC59" s="1"/>
  <c r="CE59" s="1"/>
  <c r="N55"/>
  <c r="N53"/>
  <c r="N51"/>
  <c r="Z74"/>
  <c r="CC60"/>
  <c r="CE60" s="1"/>
  <c r="BA51"/>
  <c r="BO74"/>
  <c r="BH58"/>
  <c r="BH67"/>
  <c r="C67" s="1"/>
  <c r="C62"/>
  <c r="N73"/>
  <c r="D74"/>
  <c r="N72"/>
  <c r="N69"/>
  <c r="N57"/>
  <c r="BA57"/>
  <c r="N61"/>
  <c r="C61" s="1"/>
  <c r="BA72"/>
  <c r="BA53"/>
  <c r="BN74"/>
  <c r="L74"/>
  <c r="AZ74"/>
  <c r="BE74"/>
  <c r="BL74"/>
  <c r="BH50"/>
  <c r="BA69"/>
  <c r="AR74"/>
  <c r="BD74"/>
  <c r="BK74"/>
  <c r="BC74"/>
  <c r="BI74"/>
  <c r="AW74"/>
  <c r="BF74"/>
  <c r="BH51"/>
  <c r="AV74"/>
  <c r="BB74"/>
  <c r="AU53"/>
  <c r="AS74"/>
  <c r="CC52"/>
  <c r="CE52" s="1"/>
  <c r="C68"/>
  <c r="AI74"/>
  <c r="C63"/>
  <c r="C60"/>
  <c r="C72"/>
  <c r="CC61"/>
  <c r="CE61" s="1"/>
  <c r="CC68"/>
  <c r="CE68" s="1"/>
  <c r="BP74"/>
  <c r="CC50"/>
  <c r="BH74" l="1"/>
  <c r="BA74"/>
  <c r="CC57"/>
  <c r="CE57" s="1"/>
  <c r="CC30"/>
  <c r="CE30" s="1"/>
  <c r="CC17"/>
  <c r="CE17" s="1"/>
  <c r="C55"/>
  <c r="C56"/>
  <c r="C71"/>
  <c r="Q35"/>
  <c r="AX35"/>
  <c r="CC22"/>
  <c r="CE22" s="1"/>
  <c r="C64"/>
  <c r="C50"/>
  <c r="CC73"/>
  <c r="CE73" s="1"/>
  <c r="BM74"/>
  <c r="BG35"/>
  <c r="CC65"/>
  <c r="CE65" s="1"/>
  <c r="C59"/>
  <c r="CC66"/>
  <c r="CE66" s="1"/>
  <c r="CC56"/>
  <c r="CE56" s="1"/>
  <c r="BY74"/>
  <c r="CC70"/>
  <c r="CE70" s="1"/>
  <c r="CC64"/>
  <c r="CE64" s="1"/>
  <c r="C52"/>
  <c r="BP14"/>
  <c r="BO35"/>
  <c r="BP13"/>
  <c r="BN35"/>
  <c r="BM13"/>
  <c r="BI35"/>
  <c r="BL35"/>
  <c r="C66"/>
  <c r="C65"/>
  <c r="BM14"/>
  <c r="BJ35"/>
  <c r="CC63"/>
  <c r="CE63" s="1"/>
  <c r="CC54"/>
  <c r="CE54" s="1"/>
  <c r="C26"/>
  <c r="BH13"/>
  <c r="BB35"/>
  <c r="BC35"/>
  <c r="BH14"/>
  <c r="C70"/>
  <c r="CC58"/>
  <c r="CE58" s="1"/>
  <c r="BH27"/>
  <c r="C27" s="1"/>
  <c r="AW35"/>
  <c r="C73"/>
  <c r="C53"/>
  <c r="C58"/>
  <c r="CC24"/>
  <c r="CE24" s="1"/>
  <c r="CC55"/>
  <c r="CE55" s="1"/>
  <c r="CC26"/>
  <c r="CE26" s="1"/>
  <c r="BA16"/>
  <c r="CC16" s="1"/>
  <c r="CE16" s="1"/>
  <c r="C18"/>
  <c r="C17"/>
  <c r="AU13"/>
  <c r="AU35" s="1"/>
  <c r="AS35"/>
  <c r="AT35"/>
  <c r="CC29"/>
  <c r="CE29" s="1"/>
  <c r="C29"/>
  <c r="Z35"/>
  <c r="C25"/>
  <c r="CC25"/>
  <c r="CE25" s="1"/>
  <c r="C12"/>
  <c r="CC12"/>
  <c r="CE12" s="1"/>
  <c r="C34"/>
  <c r="CC34"/>
  <c r="CE34" s="1"/>
  <c r="C23"/>
  <c r="CC23"/>
  <c r="CE23" s="1"/>
  <c r="C28"/>
  <c r="CC28"/>
  <c r="CE28" s="1"/>
  <c r="CC20"/>
  <c r="CE20" s="1"/>
  <c r="C20"/>
  <c r="N74"/>
  <c r="CC27"/>
  <c r="CE27" s="1"/>
  <c r="C21"/>
  <c r="CC21"/>
  <c r="CE21" s="1"/>
  <c r="CC19"/>
  <c r="CE19" s="1"/>
  <c r="C19"/>
  <c r="C32"/>
  <c r="CC32"/>
  <c r="CE32" s="1"/>
  <c r="C15"/>
  <c r="CC15"/>
  <c r="CE15" s="1"/>
  <c r="C31"/>
  <c r="CC31"/>
  <c r="CE31" s="1"/>
  <c r="C33"/>
  <c r="CC33"/>
  <c r="CE33" s="1"/>
  <c r="C69"/>
  <c r="C11"/>
  <c r="N35"/>
  <c r="CC11"/>
  <c r="CE11" s="1"/>
  <c r="CC67"/>
  <c r="CE67" s="1"/>
  <c r="C57"/>
  <c r="CC72"/>
  <c r="CE72" s="1"/>
  <c r="CC69"/>
  <c r="CE69" s="1"/>
  <c r="CC51"/>
  <c r="CE51" s="1"/>
  <c r="C51"/>
  <c r="AU74"/>
  <c r="CC53"/>
  <c r="CE53" s="1"/>
  <c r="CE50"/>
  <c r="CC14" l="1"/>
  <c r="CE14" s="1"/>
  <c r="C13"/>
  <c r="C16"/>
  <c r="BH35"/>
  <c r="BM35"/>
  <c r="BP35"/>
  <c r="C14"/>
  <c r="CC13"/>
  <c r="CE13" s="1"/>
  <c r="BA35"/>
  <c r="C74"/>
  <c r="CC74"/>
  <c r="BA34" i="16"/>
  <c r="AU34"/>
  <c r="Q34"/>
  <c r="BP33"/>
  <c r="BH33"/>
  <c r="BA31"/>
  <c r="Q30"/>
  <c r="BA28"/>
  <c r="BP27"/>
  <c r="BA26"/>
  <c r="BA25"/>
  <c r="AU25"/>
  <c r="Q25"/>
  <c r="BA24"/>
  <c r="BM23"/>
  <c r="BM22"/>
  <c r="AR22"/>
  <c r="Q22"/>
  <c r="N22"/>
  <c r="BM21"/>
  <c r="BM20"/>
  <c r="BP19"/>
  <c r="BM18"/>
  <c r="BH16"/>
  <c r="Q16"/>
  <c r="BP15"/>
  <c r="BM14"/>
  <c r="AH35"/>
  <c r="Y35"/>
  <c r="BH12"/>
  <c r="AP35"/>
  <c r="AL35"/>
  <c r="Q12"/>
  <c r="BP11"/>
  <c r="AN35"/>
  <c r="AJ35"/>
  <c r="AG35"/>
  <c r="AC35"/>
  <c r="X35"/>
  <c r="Z11"/>
  <c r="CB35"/>
  <c r="CA35"/>
  <c r="BT5"/>
  <c r="BD5"/>
  <c r="AQ5"/>
  <c r="AE5"/>
  <c r="BT4"/>
  <c r="BD4"/>
  <c r="AQ4"/>
  <c r="AE4"/>
  <c r="BD2"/>
  <c r="AQ2"/>
  <c r="AE2"/>
  <c r="BT5" i="15"/>
  <c r="BT4"/>
  <c r="BT3"/>
  <c r="BT2"/>
  <c r="BD5"/>
  <c r="BD4"/>
  <c r="BD3"/>
  <c r="BD2"/>
  <c r="AQ5"/>
  <c r="AQ4"/>
  <c r="AQ3"/>
  <c r="AQ2"/>
  <c r="AE3"/>
  <c r="AE4"/>
  <c r="AE5"/>
  <c r="AE2"/>
  <c r="C35" i="17" l="1"/>
  <c r="CC35"/>
  <c r="AM35" i="16"/>
  <c r="BK35"/>
  <c r="AI22"/>
  <c r="P35"/>
  <c r="AD35"/>
  <c r="BY13"/>
  <c r="Q14"/>
  <c r="BY17"/>
  <c r="Q18"/>
  <c r="Q20"/>
  <c r="AI26"/>
  <c r="V35"/>
  <c r="AU13"/>
  <c r="AU17"/>
  <c r="AU20"/>
  <c r="BP21"/>
  <c r="AU23"/>
  <c r="BP24"/>
  <c r="AU28"/>
  <c r="BP29"/>
  <c r="AU31"/>
  <c r="BB35"/>
  <c r="BA11"/>
  <c r="BA12"/>
  <c r="Q13"/>
  <c r="BH13"/>
  <c r="BH14"/>
  <c r="Q15"/>
  <c r="BA16"/>
  <c r="Q17"/>
  <c r="BH17"/>
  <c r="BH18"/>
  <c r="Q19"/>
  <c r="BH20"/>
  <c r="Z21"/>
  <c r="AI21"/>
  <c r="AR21"/>
  <c r="AU21"/>
  <c r="Q23"/>
  <c r="BH23"/>
  <c r="AI24"/>
  <c r="AR24"/>
  <c r="BM24"/>
  <c r="BP25"/>
  <c r="N26"/>
  <c r="AR26"/>
  <c r="AU26"/>
  <c r="BP26"/>
  <c r="N27"/>
  <c r="AI27"/>
  <c r="AR27"/>
  <c r="BM27"/>
  <c r="AI28"/>
  <c r="AR28"/>
  <c r="Q29"/>
  <c r="BA29"/>
  <c r="BA30"/>
  <c r="BP30"/>
  <c r="N31"/>
  <c r="AI31"/>
  <c r="AR31"/>
  <c r="Q32"/>
  <c r="Q33"/>
  <c r="BA33"/>
  <c r="BP34"/>
  <c r="AQ35"/>
  <c r="AI30"/>
  <c r="AF35"/>
  <c r="Q11"/>
  <c r="N12"/>
  <c r="BA13"/>
  <c r="BA15"/>
  <c r="N16"/>
  <c r="AI16"/>
  <c r="BA17"/>
  <c r="BA20"/>
  <c r="BA23"/>
  <c r="Z25"/>
  <c r="AI25"/>
  <c r="AR25"/>
  <c r="BM25"/>
  <c r="BM26"/>
  <c r="BM28"/>
  <c r="BM29"/>
  <c r="N30"/>
  <c r="AR30"/>
  <c r="BM30"/>
  <c r="BM31"/>
  <c r="BA32"/>
  <c r="BP32"/>
  <c r="N34"/>
  <c r="Z34"/>
  <c r="AI34"/>
  <c r="CC34" s="1"/>
  <c r="CE34" s="1"/>
  <c r="AR34"/>
  <c r="BM34"/>
  <c r="I35"/>
  <c r="AK35"/>
  <c r="AO35"/>
  <c r="AY35"/>
  <c r="AI12"/>
  <c r="AB35"/>
  <c r="BR35"/>
  <c r="BV35"/>
  <c r="AI18"/>
  <c r="Q24"/>
  <c r="BY25"/>
  <c r="Q26"/>
  <c r="BA27"/>
  <c r="Q28"/>
  <c r="AE35"/>
  <c r="BH11"/>
  <c r="T35"/>
  <c r="R35"/>
  <c r="AU15"/>
  <c r="BH15"/>
  <c r="BP16"/>
  <c r="AU19"/>
  <c r="BH19"/>
  <c r="L35"/>
  <c r="N20"/>
  <c r="N21"/>
  <c r="BF35"/>
  <c r="Z22"/>
  <c r="AU22"/>
  <c r="J35"/>
  <c r="F35"/>
  <c r="AU24"/>
  <c r="K35"/>
  <c r="N25"/>
  <c r="Z26"/>
  <c r="AU27"/>
  <c r="N28"/>
  <c r="BP28"/>
  <c r="N29"/>
  <c r="BH29"/>
  <c r="Z30"/>
  <c r="AU30"/>
  <c r="BP31"/>
  <c r="AU32"/>
  <c r="BH32"/>
  <c r="AR12"/>
  <c r="BP13"/>
  <c r="BA14"/>
  <c r="Z16"/>
  <c r="AR16"/>
  <c r="AU16"/>
  <c r="BP17"/>
  <c r="BA18"/>
  <c r="BA19"/>
  <c r="O35"/>
  <c r="H35"/>
  <c r="M35"/>
  <c r="AR11"/>
  <c r="AU11"/>
  <c r="BM11"/>
  <c r="BM12"/>
  <c r="N13"/>
  <c r="AI13"/>
  <c r="AR13"/>
  <c r="BM13"/>
  <c r="N14"/>
  <c r="Z14"/>
  <c r="AI14"/>
  <c r="AR14"/>
  <c r="AU14"/>
  <c r="BP14"/>
  <c r="N15"/>
  <c r="AI15"/>
  <c r="AR15"/>
  <c r="BM15"/>
  <c r="BM16"/>
  <c r="N17"/>
  <c r="AI17"/>
  <c r="AR17"/>
  <c r="AR35" s="1"/>
  <c r="BM17"/>
  <c r="N18"/>
  <c r="Z18"/>
  <c r="AR18"/>
  <c r="AU18"/>
  <c r="BP18"/>
  <c r="N19"/>
  <c r="AI19"/>
  <c r="AR19"/>
  <c r="BM19"/>
  <c r="AI20"/>
  <c r="AR20"/>
  <c r="BP20"/>
  <c r="Q21"/>
  <c r="BA21"/>
  <c r="BA22"/>
  <c r="BP22"/>
  <c r="N23"/>
  <c r="AI23"/>
  <c r="AR23"/>
  <c r="BP23"/>
  <c r="BH24"/>
  <c r="BH25"/>
  <c r="BH26"/>
  <c r="Q27"/>
  <c r="BH27"/>
  <c r="BH28"/>
  <c r="Z29"/>
  <c r="AI29"/>
  <c r="AR29"/>
  <c r="AU29"/>
  <c r="Q31"/>
  <c r="BH31"/>
  <c r="AI32"/>
  <c r="AR32"/>
  <c r="BM32"/>
  <c r="N33"/>
  <c r="Z33"/>
  <c r="AI33"/>
  <c r="AR33"/>
  <c r="AU33"/>
  <c r="BM33"/>
  <c r="BH34"/>
  <c r="BH22"/>
  <c r="BH30"/>
  <c r="BY15"/>
  <c r="BY21"/>
  <c r="BY29"/>
  <c r="BY31"/>
  <c r="BY33"/>
  <c r="BY19"/>
  <c r="BY23"/>
  <c r="BY27"/>
  <c r="BT35"/>
  <c r="BX35"/>
  <c r="BY12"/>
  <c r="BY14"/>
  <c r="BY16"/>
  <c r="BY18"/>
  <c r="BY20"/>
  <c r="BY22"/>
  <c r="BY24"/>
  <c r="BY26"/>
  <c r="BY28"/>
  <c r="BY30"/>
  <c r="BY32"/>
  <c r="BY34"/>
  <c r="BY11"/>
  <c r="AV35"/>
  <c r="AX35"/>
  <c r="AZ35"/>
  <c r="BC35"/>
  <c r="BE35"/>
  <c r="BG35"/>
  <c r="BJ35"/>
  <c r="BL35"/>
  <c r="BO35"/>
  <c r="BQ35"/>
  <c r="BS35"/>
  <c r="BU35"/>
  <c r="BW35"/>
  <c r="BZ35"/>
  <c r="BM35"/>
  <c r="Q35" l="1"/>
  <c r="CC18"/>
  <c r="CE18" s="1"/>
  <c r="BA35"/>
  <c r="C16"/>
  <c r="CC33"/>
  <c r="CE33" s="1"/>
  <c r="CC14"/>
  <c r="CE14" s="1"/>
  <c r="CC25"/>
  <c r="CE25" s="1"/>
  <c r="CC16"/>
  <c r="CE16" s="1"/>
  <c r="C18"/>
  <c r="C34"/>
  <c r="C14"/>
  <c r="CC26"/>
  <c r="CE26" s="1"/>
  <c r="CC30"/>
  <c r="CE30" s="1"/>
  <c r="CC29"/>
  <c r="CE29" s="1"/>
  <c r="CC22"/>
  <c r="CE22" s="1"/>
  <c r="BP12"/>
  <c r="BP35" s="1"/>
  <c r="BN35"/>
  <c r="C30"/>
  <c r="C22"/>
  <c r="C29"/>
  <c r="BD35"/>
  <c r="S35"/>
  <c r="C25"/>
  <c r="AI11"/>
  <c r="AI35" s="1"/>
  <c r="AW35"/>
  <c r="Z12"/>
  <c r="AA35"/>
  <c r="N32"/>
  <c r="C32" s="1"/>
  <c r="Z28"/>
  <c r="CC28" s="1"/>
  <c r="CE28" s="1"/>
  <c r="N24"/>
  <c r="Z20"/>
  <c r="C20" s="1"/>
  <c r="C26"/>
  <c r="C33"/>
  <c r="C15"/>
  <c r="Z32"/>
  <c r="Z27"/>
  <c r="CC27" s="1"/>
  <c r="CE27" s="1"/>
  <c r="Z24"/>
  <c r="CC24" s="1"/>
  <c r="CE24" s="1"/>
  <c r="Z19"/>
  <c r="CC19" s="1"/>
  <c r="CE19" s="1"/>
  <c r="Z15"/>
  <c r="CC15" s="1"/>
  <c r="CE15" s="1"/>
  <c r="AT35"/>
  <c r="W35"/>
  <c r="AU12"/>
  <c r="AU35" s="1"/>
  <c r="E35"/>
  <c r="AS35"/>
  <c r="C28"/>
  <c r="BI35"/>
  <c r="G35"/>
  <c r="BH21"/>
  <c r="CC21" s="1"/>
  <c r="CE21" s="1"/>
  <c r="Z31"/>
  <c r="C31" s="1"/>
  <c r="Z23"/>
  <c r="CC23" s="1"/>
  <c r="CE23" s="1"/>
  <c r="Z17"/>
  <c r="CC17" s="1"/>
  <c r="CE17" s="1"/>
  <c r="Z13"/>
  <c r="CC13" s="1"/>
  <c r="CE13" s="1"/>
  <c r="U35"/>
  <c r="BY35"/>
  <c r="CC20"/>
  <c r="CE20" s="1"/>
  <c r="BT5" i="13"/>
  <c r="BD5"/>
  <c r="AQ5"/>
  <c r="AE5"/>
  <c r="BT4"/>
  <c r="BD4"/>
  <c r="AQ4"/>
  <c r="AE4"/>
  <c r="BT3"/>
  <c r="BD3"/>
  <c r="AQ3"/>
  <c r="AE3"/>
  <c r="BT2"/>
  <c r="BD2"/>
  <c r="AQ2"/>
  <c r="AE2"/>
  <c r="CC32" i="16" l="1"/>
  <c r="CE32" s="1"/>
  <c r="CC31"/>
  <c r="CE31" s="1"/>
  <c r="CC12"/>
  <c r="CE12" s="1"/>
  <c r="C27"/>
  <c r="C24"/>
  <c r="D35"/>
  <c r="N11"/>
  <c r="BH35"/>
  <c r="C12"/>
  <c r="C17"/>
  <c r="C23"/>
  <c r="C21"/>
  <c r="C19"/>
  <c r="C13"/>
  <c r="Z35"/>
  <c r="C11" l="1"/>
  <c r="C35" s="1"/>
  <c r="CC11"/>
  <c r="CE11" s="1"/>
  <c r="N35"/>
  <c r="CC35" s="1"/>
  <c r="CE35" s="1"/>
  <c r="A1" i="3" l="1"/>
</calcChain>
</file>

<file path=xl/sharedStrings.xml><?xml version="1.0" encoding="utf-8"?>
<sst xmlns="http://schemas.openxmlformats.org/spreadsheetml/2006/main" count="1197" uniqueCount="131">
  <si>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</si>
  <si>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</si>
  <si>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</si>
  <si>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</si>
  <si>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Всего по ОАО "Черногорэнерго"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</si>
  <si>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</si>
  <si>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</si>
  <si>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</si>
  <si>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</si>
  <si>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</si>
  <si>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</si>
  <si>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</si>
  <si>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</si>
  <si>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</si>
  <si>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</si>
  <si>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</si>
  <si>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</si>
  <si>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</si>
  <si>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</si>
  <si>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ОАО "Сибнефтепровод"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</si>
  <si>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</si>
  <si>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</si>
  <si>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</si>
  <si>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</si>
  <si>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</si>
  <si>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</si>
  <si>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</si>
  <si>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</si>
  <si>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</si>
  <si>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</si>
  <si>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</si>
  <si>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</si>
  <si>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</si>
  <si>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</si>
  <si>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</si>
  <si>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</si>
  <si>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</si>
  <si>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</si>
  <si>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</si>
  <si>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</si>
  <si>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</si>
  <si>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</si>
  <si>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</si>
  <si>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</si>
  <si>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</si>
  <si>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</si>
  <si>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</si>
  <si>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</si>
  <si>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</si>
  <si>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</si>
  <si>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</si>
  <si>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</si>
  <si>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</si>
  <si>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</si>
  <si>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</si>
  <si>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</si>
  <si>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</si>
  <si>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</si>
  <si>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</si>
  <si>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</si>
  <si>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</si>
  <si>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</si>
  <si>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</si>
  <si>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</si>
  <si>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</si>
  <si>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</si>
  <si>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</si>
  <si>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КНС-14</t>
  </si>
  <si>
    <t>ЗРУ-6кВ №1 В-1</t>
  </si>
  <si>
    <t>ЗРУ-6кВ №1 В-2</t>
  </si>
  <si>
    <t>ЗРУ-6кВ №2 В-1</t>
  </si>
  <si>
    <t>ЗРУ-6кВ №2 В-2</t>
  </si>
  <si>
    <t>ТСН-1 РУ-6кВ</t>
  </si>
  <si>
    <t>ТСН-2 РУ-6кВ</t>
  </si>
  <si>
    <t>Фидер 35кВ №1</t>
  </si>
  <si>
    <t>Фидер 35кВ №2</t>
  </si>
  <si>
    <t>Фидер 35кВ №3</t>
  </si>
  <si>
    <t>Фидер 35кВ №4</t>
  </si>
  <si>
    <t>КНС-15</t>
  </si>
  <si>
    <t>Фидер 35кВ №5</t>
  </si>
  <si>
    <t>Фидер 35кВ №6</t>
  </si>
  <si>
    <t>Негус</t>
  </si>
  <si>
    <t>ЗРУ-6кВ В-1</t>
  </si>
  <si>
    <t>ЗРУ-6кВ В-2</t>
  </si>
  <si>
    <t>Большечерногорская</t>
  </si>
  <si>
    <t>ЗРУ -6кВ В-1</t>
  </si>
  <si>
    <t>ЗРУ -6кВ В-2</t>
  </si>
  <si>
    <t>Фидер 35 кВ №1</t>
  </si>
  <si>
    <t>Фидер 35 кВ №2</t>
  </si>
  <si>
    <t>Фидер 35 кВ №3</t>
  </si>
  <si>
    <t>Фидер 35 кВ №4</t>
  </si>
  <si>
    <t>КНС-32</t>
  </si>
  <si>
    <t>РУ-2 БЦТП</t>
  </si>
  <si>
    <t>Каскад</t>
  </si>
  <si>
    <t>Молодежная</t>
  </si>
  <si>
    <t>Ново-Молодежная</t>
  </si>
  <si>
    <t>УПСВ-1</t>
  </si>
  <si>
    <t>110 кВ Т-1</t>
  </si>
  <si>
    <t>110 кВ Т-2</t>
  </si>
  <si>
    <t>М-Черног</t>
  </si>
  <si>
    <t>ЗРУ -6 кВ В-1</t>
  </si>
  <si>
    <t>ЗРУ -6 кВ В-2</t>
  </si>
  <si>
    <t>Сиб НефтьПровод</t>
  </si>
  <si>
    <t>КРУН СВЛ-6 кВ В-1</t>
  </si>
  <si>
    <t>КРУН СВЛ-6 кВ В-2</t>
  </si>
  <si>
    <t>Исп. Нач.ОСЭЭ ООО "ЭСК ЧЭ"            ______________А.Г.Ишбулдин</t>
  </si>
  <si>
    <t>тел. 8(3466) 62-52-97</t>
  </si>
  <si>
    <t>кВ</t>
  </si>
  <si>
    <t>А</t>
  </si>
  <si>
    <t>по  АО  "Черногорэнерго".</t>
  </si>
  <si>
    <t>РЕЗУЛЬТАТОВ  ЗАМЕРА  РЕАКТИВНОЙ  МОЩНОСТИ</t>
  </si>
  <si>
    <t>ГТЭС</t>
  </si>
  <si>
    <t>ГТЭС Ввод№1 6 кВ яч 17 отдача в сети</t>
  </si>
  <si>
    <t>ГТЭС Ввод№2  6 кВ яч 35 отдача в сети</t>
  </si>
  <si>
    <t>ГТЭС Ввод№ 1 35 кВ</t>
  </si>
  <si>
    <t>ГТЭС Ввод№ 2  35 кВ</t>
  </si>
  <si>
    <t>ГТЭС Ввод№ 1 6 кВ яч 14 (28) отдача в сети</t>
  </si>
  <si>
    <t>ГТЭС Ввод№ 2  6 кВ яч. 31 (27) отдача в сети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</si>
  <si>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</si>
  <si>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</si>
  <si>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</si>
  <si>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</si>
  <si>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</si>
  <si>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</si>
  <si>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</si>
  <si>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Директор ООО "ЭСК ЧЭ"            ______________ Н.А.Семенова    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</si>
  <si>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</si>
  <si>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</si>
  <si>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</si>
  <si>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</si>
  <si>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 xml:space="preserve">за  18.12.2019 года (время московское). </t>
  </si>
</sst>
</file>

<file path=xl/styles.xml><?xml version="1.0" encoding="utf-8"?>
<styleSheet xmlns="http://schemas.openxmlformats.org/spreadsheetml/2006/main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u/>
      <sz val="8"/>
      <name val="Arial Cyr"/>
      <charset val="204"/>
    </font>
    <font>
      <u/>
      <sz val="8"/>
      <name val="Arial Cyr"/>
      <family val="2"/>
      <charset val="204"/>
    </font>
    <font>
      <sz val="10"/>
      <name val="Arial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0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66" fontId="14" fillId="0" borderId="0" xfId="0" applyNumberFormat="1" applyFont="1" applyProtection="1"/>
    <xf numFmtId="49" fontId="13" fillId="2" borderId="1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8" fontId="3" fillId="0" borderId="0" xfId="0" applyNumberFormat="1" applyFont="1" applyBorder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Alignment="1" applyProtection="1">
      <alignment horizontal="center"/>
    </xf>
    <xf numFmtId="2" fontId="3" fillId="4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5" borderId="3" xfId="0" applyNumberFormat="1" applyFont="1" applyFill="1" applyBorder="1" applyAlignment="1" applyProtection="1">
      <alignment horizontal="center" vertical="center" wrapText="1"/>
    </xf>
    <xf numFmtId="2" fontId="3" fillId="6" borderId="4" xfId="0" applyNumberFormat="1" applyFont="1" applyFill="1" applyBorder="1" applyAlignment="1" applyProtection="1">
      <alignment horizontal="center" wrapText="1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49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166" fontId="19" fillId="11" borderId="1" xfId="0" applyNumberFormat="1" applyFont="1" applyFill="1" applyBorder="1" applyAlignment="1">
      <alignment horizontal="center"/>
    </xf>
    <xf numFmtId="166" fontId="20" fillId="11" borderId="1" xfId="0" applyNumberFormat="1" applyFont="1" applyFill="1" applyBorder="1" applyAlignment="1" applyProtection="1">
      <alignment horizontal="center"/>
    </xf>
    <xf numFmtId="166" fontId="20" fillId="11" borderId="1" xfId="0" applyNumberFormat="1" applyFont="1" applyFill="1" applyBorder="1" applyAlignment="1">
      <alignment horizontal="center"/>
    </xf>
    <xf numFmtId="0" fontId="0" fillId="0" borderId="0" xfId="0" applyFill="1"/>
    <xf numFmtId="2" fontId="3" fillId="14" borderId="12" xfId="0" applyNumberFormat="1" applyFont="1" applyFill="1" applyBorder="1" applyAlignment="1" applyProtection="1">
      <alignment wrapText="1"/>
    </xf>
    <xf numFmtId="166" fontId="6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 applyProtection="1">
      <alignment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 vertical="center" wrapText="1"/>
    </xf>
    <xf numFmtId="2" fontId="3" fillId="0" borderId="16" xfId="0" applyNumberFormat="1" applyFont="1" applyBorder="1" applyAlignment="1" applyProtection="1">
      <alignment horizontal="center" vertical="center" wrapText="1"/>
    </xf>
    <xf numFmtId="3" fontId="0" fillId="0" borderId="0" xfId="0" applyNumberFormat="1"/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169" fontId="15" fillId="0" borderId="1" xfId="0" applyNumberFormat="1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 wrapText="1"/>
    </xf>
    <xf numFmtId="0" fontId="3" fillId="0" borderId="0" xfId="0" applyFont="1" applyProtection="1"/>
    <xf numFmtId="168" fontId="3" fillId="0" borderId="0" xfId="0" applyNumberFormat="1" applyFont="1" applyProtection="1"/>
    <xf numFmtId="166" fontId="22" fillId="0" borderId="1" xfId="0" applyNumberFormat="1" applyFont="1" applyFill="1" applyBorder="1" applyAlignment="1" applyProtection="1">
      <alignment horizontal="center"/>
    </xf>
    <xf numFmtId="166" fontId="23" fillId="0" borderId="1" xfId="0" applyNumberFormat="1" applyFont="1" applyFill="1" applyBorder="1" applyAlignment="1">
      <alignment horizontal="center"/>
    </xf>
    <xf numFmtId="4" fontId="3" fillId="15" borderId="0" xfId="0" applyNumberFormat="1" applyFont="1" applyFill="1" applyAlignment="1" applyProtection="1">
      <alignment horizontal="center"/>
    </xf>
    <xf numFmtId="169" fontId="15" fillId="16" borderId="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2" fontId="9" fillId="0" borderId="6" xfId="0" applyNumberFormat="1" applyFont="1" applyFill="1" applyBorder="1" applyAlignment="1" applyProtection="1">
      <alignment horizontal="center" vertical="center" wrapText="1"/>
    </xf>
    <xf numFmtId="2" fontId="9" fillId="0" borderId="7" xfId="0" applyNumberFormat="1" applyFont="1" applyFill="1" applyBorder="1" applyAlignment="1" applyProtection="1">
      <alignment horizontal="center" vertical="center" wrapText="1"/>
    </xf>
    <xf numFmtId="2" fontId="9" fillId="0" borderId="8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wrapText="1"/>
    </xf>
    <xf numFmtId="2" fontId="3" fillId="6" borderId="3" xfId="0" applyNumberFormat="1" applyFont="1" applyFill="1" applyBorder="1" applyAlignment="1" applyProtection="1">
      <alignment horizontal="center" vertical="center" wrapText="1"/>
    </xf>
    <xf numFmtId="2" fontId="3" fillId="6" borderId="5" xfId="0" applyNumberFormat="1" applyFont="1" applyFill="1" applyBorder="1" applyAlignment="1" applyProtection="1">
      <alignment horizontal="center" wrapText="1"/>
    </xf>
    <xf numFmtId="2" fontId="3" fillId="7" borderId="3" xfId="0" applyNumberFormat="1" applyFont="1" applyFill="1" applyBorder="1" applyAlignment="1" applyProtection="1">
      <alignment horizontal="center" vertical="center" wrapText="1"/>
    </xf>
    <xf numFmtId="2" fontId="3" fillId="7" borderId="5" xfId="0" applyNumberFormat="1" applyFont="1" applyFill="1" applyBorder="1" applyAlignment="1" applyProtection="1">
      <alignment horizontal="center" wrapText="1"/>
    </xf>
    <xf numFmtId="2" fontId="3" fillId="10" borderId="3" xfId="0" applyNumberFormat="1" applyFont="1" applyFill="1" applyBorder="1" applyAlignment="1" applyProtection="1">
      <alignment horizontal="center" vertical="center" wrapText="1"/>
    </xf>
    <xf numFmtId="2" fontId="3" fillId="10" borderId="5" xfId="0" applyNumberFormat="1" applyFont="1" applyFill="1" applyBorder="1" applyAlignment="1" applyProtection="1">
      <alignment horizontal="center" wrapText="1"/>
    </xf>
    <xf numFmtId="2" fontId="3" fillId="14" borderId="11" xfId="0" applyNumberFormat="1" applyFont="1" applyFill="1" applyBorder="1" applyAlignment="1" applyProtection="1">
      <alignment horizontal="center" vertical="center" wrapText="1"/>
    </xf>
    <xf numFmtId="2" fontId="3" fillId="14" borderId="12" xfId="0" applyNumberFormat="1" applyFont="1" applyFill="1" applyBorder="1" applyAlignment="1" applyProtection="1">
      <alignment horizontal="center" vertical="center" wrapText="1"/>
    </xf>
    <xf numFmtId="2" fontId="3" fillId="3" borderId="0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8" borderId="3" xfId="0" applyNumberFormat="1" applyFont="1" applyFill="1" applyBorder="1" applyAlignment="1" applyProtection="1">
      <alignment horizontal="center" vertical="center" wrapText="1"/>
    </xf>
    <xf numFmtId="2" fontId="3" fillId="8" borderId="5" xfId="0" applyNumberFormat="1" applyFont="1" applyFill="1" applyBorder="1" applyAlignment="1" applyProtection="1">
      <alignment horizontal="center" wrapText="1"/>
    </xf>
    <xf numFmtId="2" fontId="3" fillId="9" borderId="3" xfId="0" applyNumberFormat="1" applyFont="1" applyFill="1" applyBorder="1" applyAlignment="1" applyProtection="1">
      <alignment horizontal="center" vertical="center" wrapText="1"/>
    </xf>
    <xf numFmtId="2" fontId="3" fillId="9" borderId="5" xfId="0" applyNumberFormat="1" applyFont="1" applyFill="1" applyBorder="1" applyAlignment="1" applyProtection="1">
      <alignment horizontal="center" wrapText="1"/>
    </xf>
    <xf numFmtId="2" fontId="3" fillId="12" borderId="3" xfId="0" applyNumberFormat="1" applyFont="1" applyFill="1" applyBorder="1" applyAlignment="1" applyProtection="1">
      <alignment horizontal="center" vertical="center" wrapText="1"/>
    </xf>
    <xf numFmtId="2" fontId="3" fillId="12" borderId="5" xfId="0" applyNumberFormat="1" applyFont="1" applyFill="1" applyBorder="1" applyAlignment="1" applyProtection="1">
      <alignment horizontal="center" wrapText="1"/>
    </xf>
    <xf numFmtId="2" fontId="3" fillId="14" borderId="13" xfId="0" applyNumberFormat="1" applyFont="1" applyFill="1" applyBorder="1" applyAlignment="1" applyProtection="1">
      <alignment horizontal="center" vertical="center" wrapText="1"/>
    </xf>
    <xf numFmtId="2" fontId="3" fillId="14" borderId="14" xfId="0" applyNumberFormat="1" applyFont="1" applyFill="1" applyBorder="1" applyAlignment="1" applyProtection="1">
      <alignment horizontal="center" vertical="center" wrapText="1"/>
    </xf>
    <xf numFmtId="2" fontId="3" fillId="13" borderId="3" xfId="0" applyNumberFormat="1" applyFont="1" applyFill="1" applyBorder="1" applyAlignment="1" applyProtection="1">
      <alignment horizontal="center" vertical="center" wrapText="1"/>
    </xf>
    <xf numFmtId="2" fontId="3" fillId="13" borderId="5" xfId="0" applyNumberFormat="1" applyFont="1" applyFill="1" applyBorder="1" applyAlignment="1" applyProtection="1">
      <alignment horizontal="center" wrapText="1"/>
    </xf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3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2019/12.19/&#1047;&#1072;&#1084;&#1077;&#1088;%2012.2019/&#1056;&#1072;&#1089;&#1095;&#1077;&#1090;%20%20&#1047;&#1072;&#1084;&#1077;&#1088;&#1072;%2018.12.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2.19 по пст"/>
      <sheetName val="Сводная ведомость ЧЭ"/>
      <sheetName val="Сводная ведомость СНГ"/>
      <sheetName val="Сводная ведомость СП ВНГ"/>
      <sheetName val="Сводная ведомость Югра-Нефть"/>
      <sheetName val="Сводная ведомость ННП"/>
      <sheetName val="Сводная ведомость ННПО"/>
      <sheetName val="Св ведомость ГЭТ(ТЭК розница)"/>
      <sheetName val="Сводная ведомость НЭН"/>
      <sheetName val="Сводная ведомость ЗСНП"/>
      <sheetName val="Сводная ведомость СН-МНГ"/>
      <sheetName val="Сводная ведомость ЕЭСнК"/>
      <sheetName val="Лист3"/>
    </sheetNames>
    <sheetDataSet>
      <sheetData sheetId="0">
        <row r="111">
          <cell r="D111">
            <v>653</v>
          </cell>
          <cell r="E111">
            <v>197</v>
          </cell>
          <cell r="F111">
            <v>4453</v>
          </cell>
          <cell r="G111">
            <v>8998</v>
          </cell>
          <cell r="H111">
            <v>0</v>
          </cell>
          <cell r="I111">
            <v>0</v>
          </cell>
          <cell r="J111">
            <v>0</v>
          </cell>
          <cell r="K111">
            <v>4020</v>
          </cell>
          <cell r="L111">
            <v>4660</v>
          </cell>
          <cell r="M111">
            <v>3594</v>
          </cell>
          <cell r="O111">
            <v>11099</v>
          </cell>
          <cell r="P111">
            <v>3690</v>
          </cell>
          <cell r="R111">
            <v>5067</v>
          </cell>
          <cell r="S111">
            <v>3176</v>
          </cell>
          <cell r="T111">
            <v>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AA111">
            <v>5029</v>
          </cell>
          <cell r="AB111">
            <v>4497</v>
          </cell>
          <cell r="AC111">
            <v>2</v>
          </cell>
          <cell r="AD111">
            <v>2</v>
          </cell>
          <cell r="AE111">
            <v>7382</v>
          </cell>
          <cell r="AF111">
            <v>2371</v>
          </cell>
          <cell r="AG111">
            <v>10875</v>
          </cell>
          <cell r="AH111">
            <v>5701</v>
          </cell>
          <cell r="AJ111">
            <v>5092</v>
          </cell>
          <cell r="AK111">
            <v>4825</v>
          </cell>
          <cell r="AL111">
            <v>0</v>
          </cell>
          <cell r="AM111">
            <v>0</v>
          </cell>
          <cell r="AN111">
            <v>2723</v>
          </cell>
          <cell r="AO111">
            <v>4164</v>
          </cell>
          <cell r="AP111">
            <v>2821</v>
          </cell>
          <cell r="AQ111">
            <v>8350</v>
          </cell>
          <cell r="AS111">
            <v>1404</v>
          </cell>
          <cell r="AT111">
            <v>745</v>
          </cell>
          <cell r="AV111">
            <v>0</v>
          </cell>
          <cell r="AW111">
            <v>1</v>
          </cell>
          <cell r="AX111">
            <v>8394</v>
          </cell>
          <cell r="AY111">
            <v>7100</v>
          </cell>
          <cell r="AZ111">
            <v>0</v>
          </cell>
          <cell r="BB111">
            <v>2696</v>
          </cell>
          <cell r="BC111">
            <v>4005</v>
          </cell>
          <cell r="BD111">
            <v>2812</v>
          </cell>
          <cell r="BE111">
            <v>2477</v>
          </cell>
          <cell r="BF111">
            <v>2102</v>
          </cell>
          <cell r="BG111">
            <v>5398</v>
          </cell>
          <cell r="BI111">
            <v>677</v>
          </cell>
          <cell r="BJ111">
            <v>50</v>
          </cell>
          <cell r="BK111">
            <v>672</v>
          </cell>
          <cell r="BL111">
            <v>195</v>
          </cell>
          <cell r="BN111">
            <v>13683</v>
          </cell>
          <cell r="BO111">
            <v>11869</v>
          </cell>
          <cell r="BQ111">
            <v>345</v>
          </cell>
          <cell r="BR111">
            <v>1732</v>
          </cell>
          <cell r="BS111">
            <v>0</v>
          </cell>
          <cell r="BT111">
            <v>1</v>
          </cell>
          <cell r="BU111">
            <v>1456</v>
          </cell>
          <cell r="BV111">
            <v>3300</v>
          </cell>
          <cell r="BW111">
            <v>984</v>
          </cell>
          <cell r="BX111">
            <v>2048</v>
          </cell>
          <cell r="BZ111">
            <v>0</v>
          </cell>
        </row>
        <row r="112">
          <cell r="D112">
            <v>651</v>
          </cell>
          <cell r="E112">
            <v>199</v>
          </cell>
          <cell r="F112">
            <v>4451</v>
          </cell>
          <cell r="G112">
            <v>8994</v>
          </cell>
          <cell r="H112">
            <v>1</v>
          </cell>
          <cell r="I112">
            <v>0</v>
          </cell>
          <cell r="J112">
            <v>0</v>
          </cell>
          <cell r="K112">
            <v>3983</v>
          </cell>
          <cell r="L112">
            <v>4652</v>
          </cell>
          <cell r="M112">
            <v>3562</v>
          </cell>
          <cell r="O112">
            <v>11098</v>
          </cell>
          <cell r="P112">
            <v>3658</v>
          </cell>
          <cell r="R112">
            <v>5069</v>
          </cell>
          <cell r="S112">
            <v>3176</v>
          </cell>
          <cell r="T112">
            <v>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AA112">
            <v>5034</v>
          </cell>
          <cell r="AB112">
            <v>4508</v>
          </cell>
          <cell r="AC112">
            <v>3</v>
          </cell>
          <cell r="AD112">
            <v>2</v>
          </cell>
          <cell r="AE112">
            <v>7457</v>
          </cell>
          <cell r="AF112">
            <v>2381</v>
          </cell>
          <cell r="AG112">
            <v>10809</v>
          </cell>
          <cell r="AH112">
            <v>5819</v>
          </cell>
          <cell r="AJ112">
            <v>5091</v>
          </cell>
          <cell r="AK112">
            <v>4817</v>
          </cell>
          <cell r="AL112">
            <v>0</v>
          </cell>
          <cell r="AM112">
            <v>0</v>
          </cell>
          <cell r="AN112">
            <v>2755</v>
          </cell>
          <cell r="AO112">
            <v>4173</v>
          </cell>
          <cell r="AP112">
            <v>2822</v>
          </cell>
          <cell r="AQ112">
            <v>8345</v>
          </cell>
          <cell r="AS112">
            <v>1409</v>
          </cell>
          <cell r="AT112">
            <v>746</v>
          </cell>
          <cell r="AV112">
            <v>0</v>
          </cell>
          <cell r="AW112">
            <v>0</v>
          </cell>
          <cell r="AX112">
            <v>8305</v>
          </cell>
          <cell r="AY112">
            <v>7062</v>
          </cell>
          <cell r="AZ112">
            <v>0</v>
          </cell>
          <cell r="BB112">
            <v>2693</v>
          </cell>
          <cell r="BC112">
            <v>3984</v>
          </cell>
          <cell r="BD112">
            <v>2817</v>
          </cell>
          <cell r="BE112">
            <v>2466</v>
          </cell>
          <cell r="BF112">
            <v>2091</v>
          </cell>
          <cell r="BG112">
            <v>5407</v>
          </cell>
          <cell r="BI112">
            <v>671</v>
          </cell>
          <cell r="BJ112">
            <v>50</v>
          </cell>
          <cell r="BK112">
            <v>666</v>
          </cell>
          <cell r="BL112">
            <v>191</v>
          </cell>
          <cell r="BN112">
            <v>13744</v>
          </cell>
          <cell r="BO112">
            <v>11929</v>
          </cell>
          <cell r="BQ112">
            <v>344</v>
          </cell>
          <cell r="BR112">
            <v>1733</v>
          </cell>
          <cell r="BS112">
            <v>0</v>
          </cell>
          <cell r="BT112">
            <v>0</v>
          </cell>
          <cell r="BU112">
            <v>1475</v>
          </cell>
          <cell r="BV112">
            <v>3311</v>
          </cell>
          <cell r="BW112">
            <v>981</v>
          </cell>
          <cell r="BX112">
            <v>2034</v>
          </cell>
          <cell r="BZ112">
            <v>0</v>
          </cell>
        </row>
        <row r="113">
          <cell r="D113">
            <v>650</v>
          </cell>
          <cell r="E113">
            <v>204</v>
          </cell>
          <cell r="F113">
            <v>4453</v>
          </cell>
          <cell r="G113">
            <v>8997</v>
          </cell>
          <cell r="H113">
            <v>0</v>
          </cell>
          <cell r="I113">
            <v>1</v>
          </cell>
          <cell r="J113">
            <v>0</v>
          </cell>
          <cell r="K113">
            <v>4007</v>
          </cell>
          <cell r="L113">
            <v>4666</v>
          </cell>
          <cell r="M113">
            <v>3582</v>
          </cell>
          <cell r="O113">
            <v>11078</v>
          </cell>
          <cell r="P113">
            <v>3642</v>
          </cell>
          <cell r="R113">
            <v>5060</v>
          </cell>
          <cell r="S113">
            <v>3176</v>
          </cell>
          <cell r="T113">
            <v>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5034</v>
          </cell>
          <cell r="AB113">
            <v>4493</v>
          </cell>
          <cell r="AC113">
            <v>3</v>
          </cell>
          <cell r="AD113">
            <v>2</v>
          </cell>
          <cell r="AE113">
            <v>7543</v>
          </cell>
          <cell r="AF113">
            <v>2386</v>
          </cell>
          <cell r="AG113">
            <v>10775</v>
          </cell>
          <cell r="AH113">
            <v>6069</v>
          </cell>
          <cell r="AJ113">
            <v>5102</v>
          </cell>
          <cell r="AK113">
            <v>4818</v>
          </cell>
          <cell r="AL113">
            <v>0</v>
          </cell>
          <cell r="AM113">
            <v>0</v>
          </cell>
          <cell r="AN113">
            <v>2730</v>
          </cell>
          <cell r="AO113">
            <v>4175</v>
          </cell>
          <cell r="AP113">
            <v>2852</v>
          </cell>
          <cell r="AQ113">
            <v>8308</v>
          </cell>
          <cell r="AS113">
            <v>1416</v>
          </cell>
          <cell r="AT113">
            <v>745</v>
          </cell>
          <cell r="AV113">
            <v>0</v>
          </cell>
          <cell r="AW113">
            <v>0</v>
          </cell>
          <cell r="AX113">
            <v>8372</v>
          </cell>
          <cell r="AY113">
            <v>7118</v>
          </cell>
          <cell r="AZ113">
            <v>0</v>
          </cell>
          <cell r="BB113">
            <v>2705</v>
          </cell>
          <cell r="BC113">
            <v>4000</v>
          </cell>
          <cell r="BD113">
            <v>2816</v>
          </cell>
          <cell r="BE113">
            <v>2453</v>
          </cell>
          <cell r="BF113">
            <v>2098</v>
          </cell>
          <cell r="BG113">
            <v>5415</v>
          </cell>
          <cell r="BI113">
            <v>676</v>
          </cell>
          <cell r="BJ113">
            <v>49</v>
          </cell>
          <cell r="BK113">
            <v>672</v>
          </cell>
          <cell r="BL113">
            <v>195</v>
          </cell>
          <cell r="BN113">
            <v>13779</v>
          </cell>
          <cell r="BO113">
            <v>11869</v>
          </cell>
          <cell r="BQ113">
            <v>342</v>
          </cell>
          <cell r="BR113">
            <v>1730</v>
          </cell>
          <cell r="BS113">
            <v>0</v>
          </cell>
          <cell r="BT113">
            <v>1</v>
          </cell>
          <cell r="BU113">
            <v>1458</v>
          </cell>
          <cell r="BV113">
            <v>3296</v>
          </cell>
          <cell r="BW113">
            <v>979</v>
          </cell>
          <cell r="BX113">
            <v>2039</v>
          </cell>
          <cell r="BZ113">
            <v>0</v>
          </cell>
        </row>
        <row r="114">
          <cell r="D114">
            <v>657</v>
          </cell>
          <cell r="E114">
            <v>228</v>
          </cell>
          <cell r="F114">
            <v>4452</v>
          </cell>
          <cell r="G114">
            <v>8997</v>
          </cell>
          <cell r="H114">
            <v>0</v>
          </cell>
          <cell r="I114">
            <v>0</v>
          </cell>
          <cell r="J114">
            <v>0</v>
          </cell>
          <cell r="K114">
            <v>4017</v>
          </cell>
          <cell r="L114">
            <v>4647</v>
          </cell>
          <cell r="M114">
            <v>3563</v>
          </cell>
          <cell r="O114">
            <v>11075</v>
          </cell>
          <cell r="P114">
            <v>3693</v>
          </cell>
          <cell r="R114">
            <v>5043</v>
          </cell>
          <cell r="S114">
            <v>3175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AA114">
            <v>5043</v>
          </cell>
          <cell r="AB114">
            <v>4498</v>
          </cell>
          <cell r="AC114">
            <v>2</v>
          </cell>
          <cell r="AD114">
            <v>2</v>
          </cell>
          <cell r="AE114">
            <v>7486</v>
          </cell>
          <cell r="AF114">
            <v>2406</v>
          </cell>
          <cell r="AG114">
            <v>10849</v>
          </cell>
          <cell r="AH114">
            <v>6145</v>
          </cell>
          <cell r="AJ114">
            <v>5135</v>
          </cell>
          <cell r="AK114">
            <v>4840</v>
          </cell>
          <cell r="AL114">
            <v>0</v>
          </cell>
          <cell r="AM114">
            <v>0</v>
          </cell>
          <cell r="AN114">
            <v>2812</v>
          </cell>
          <cell r="AO114">
            <v>4200</v>
          </cell>
          <cell r="AP114">
            <v>2826</v>
          </cell>
          <cell r="AQ114">
            <v>8364</v>
          </cell>
          <cell r="AS114">
            <v>1423</v>
          </cell>
          <cell r="AT114">
            <v>749</v>
          </cell>
          <cell r="AV114">
            <v>0</v>
          </cell>
          <cell r="AW114">
            <v>0</v>
          </cell>
          <cell r="AX114">
            <v>8391</v>
          </cell>
          <cell r="AY114">
            <v>7154</v>
          </cell>
          <cell r="AZ114">
            <v>0</v>
          </cell>
          <cell r="BB114">
            <v>2693</v>
          </cell>
          <cell r="BC114">
            <v>4003</v>
          </cell>
          <cell r="BD114">
            <v>2811</v>
          </cell>
          <cell r="BE114">
            <v>2488</v>
          </cell>
          <cell r="BF114">
            <v>2098</v>
          </cell>
          <cell r="BG114">
            <v>5415</v>
          </cell>
          <cell r="BI114">
            <v>671</v>
          </cell>
          <cell r="BJ114">
            <v>51</v>
          </cell>
          <cell r="BK114">
            <v>671</v>
          </cell>
          <cell r="BL114">
            <v>193</v>
          </cell>
          <cell r="BN114">
            <v>13684</v>
          </cell>
          <cell r="BO114">
            <v>11877</v>
          </cell>
          <cell r="BQ114">
            <v>327</v>
          </cell>
          <cell r="BR114">
            <v>1732</v>
          </cell>
          <cell r="BS114">
            <v>0</v>
          </cell>
          <cell r="BT114">
            <v>0</v>
          </cell>
          <cell r="BU114">
            <v>1472</v>
          </cell>
          <cell r="BV114">
            <v>3283</v>
          </cell>
          <cell r="BW114">
            <v>991</v>
          </cell>
          <cell r="BX114">
            <v>2034</v>
          </cell>
          <cell r="BZ114">
            <v>0</v>
          </cell>
        </row>
        <row r="115">
          <cell r="D115">
            <v>667</v>
          </cell>
          <cell r="E115">
            <v>242</v>
          </cell>
          <cell r="F115">
            <v>4452</v>
          </cell>
          <cell r="G115">
            <v>8835</v>
          </cell>
          <cell r="H115">
            <v>1</v>
          </cell>
          <cell r="I115">
            <v>1</v>
          </cell>
          <cell r="J115">
            <v>0</v>
          </cell>
          <cell r="K115">
            <v>4046</v>
          </cell>
          <cell r="L115">
            <v>4652</v>
          </cell>
          <cell r="M115">
            <v>3586</v>
          </cell>
          <cell r="O115">
            <v>11076</v>
          </cell>
          <cell r="P115">
            <v>3671</v>
          </cell>
          <cell r="R115">
            <v>5053</v>
          </cell>
          <cell r="S115">
            <v>3177</v>
          </cell>
          <cell r="T115">
            <v>1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AA115">
            <v>5135</v>
          </cell>
          <cell r="AB115">
            <v>4568</v>
          </cell>
          <cell r="AC115">
            <v>3</v>
          </cell>
          <cell r="AD115">
            <v>2</v>
          </cell>
          <cell r="AE115">
            <v>7550</v>
          </cell>
          <cell r="AF115">
            <v>2417</v>
          </cell>
          <cell r="AG115">
            <v>10844</v>
          </cell>
          <cell r="AH115">
            <v>6121</v>
          </cell>
          <cell r="AJ115">
            <v>5131</v>
          </cell>
          <cell r="AK115">
            <v>4821</v>
          </cell>
          <cell r="AL115">
            <v>0</v>
          </cell>
          <cell r="AM115">
            <v>0</v>
          </cell>
          <cell r="AN115">
            <v>2852</v>
          </cell>
          <cell r="AO115">
            <v>4152</v>
          </cell>
          <cell r="AP115">
            <v>2848</v>
          </cell>
          <cell r="AQ115">
            <v>8363</v>
          </cell>
          <cell r="AS115">
            <v>1449</v>
          </cell>
          <cell r="AT115">
            <v>749</v>
          </cell>
          <cell r="AV115">
            <v>0</v>
          </cell>
          <cell r="AW115">
            <v>0</v>
          </cell>
          <cell r="AX115">
            <v>8392</v>
          </cell>
          <cell r="AY115">
            <v>7159</v>
          </cell>
          <cell r="AZ115">
            <v>-1</v>
          </cell>
          <cell r="BB115">
            <v>2695</v>
          </cell>
          <cell r="BC115">
            <v>4017</v>
          </cell>
          <cell r="BD115">
            <v>2815</v>
          </cell>
          <cell r="BE115">
            <v>2526</v>
          </cell>
          <cell r="BF115">
            <v>2098</v>
          </cell>
          <cell r="BG115">
            <v>5553</v>
          </cell>
          <cell r="BI115">
            <v>677</v>
          </cell>
          <cell r="BJ115">
            <v>50</v>
          </cell>
          <cell r="BK115">
            <v>676</v>
          </cell>
          <cell r="BL115">
            <v>192</v>
          </cell>
          <cell r="BN115">
            <v>13761</v>
          </cell>
          <cell r="BO115">
            <v>11903</v>
          </cell>
          <cell r="BQ115">
            <v>334</v>
          </cell>
          <cell r="BR115">
            <v>1730</v>
          </cell>
          <cell r="BS115">
            <v>0</v>
          </cell>
          <cell r="BT115">
            <v>1</v>
          </cell>
          <cell r="BU115">
            <v>1469</v>
          </cell>
          <cell r="BV115">
            <v>3301</v>
          </cell>
          <cell r="BW115">
            <v>997</v>
          </cell>
          <cell r="BX115">
            <v>1989</v>
          </cell>
          <cell r="BZ115">
            <v>0</v>
          </cell>
        </row>
        <row r="116">
          <cell r="D116">
            <v>677</v>
          </cell>
          <cell r="E116">
            <v>238</v>
          </cell>
          <cell r="F116">
            <v>4582</v>
          </cell>
          <cell r="G116">
            <v>8756</v>
          </cell>
          <cell r="H116">
            <v>0</v>
          </cell>
          <cell r="I116">
            <v>0</v>
          </cell>
          <cell r="J116">
            <v>0</v>
          </cell>
          <cell r="K116">
            <v>4029</v>
          </cell>
          <cell r="L116">
            <v>4683</v>
          </cell>
          <cell r="M116">
            <v>3575</v>
          </cell>
          <cell r="O116">
            <v>11153</v>
          </cell>
          <cell r="P116">
            <v>3694</v>
          </cell>
          <cell r="R116">
            <v>5065</v>
          </cell>
          <cell r="S116">
            <v>3176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5127</v>
          </cell>
          <cell r="AB116">
            <v>4570</v>
          </cell>
          <cell r="AC116">
            <v>3</v>
          </cell>
          <cell r="AD116">
            <v>1</v>
          </cell>
          <cell r="AE116">
            <v>7470</v>
          </cell>
          <cell r="AF116">
            <v>2418</v>
          </cell>
          <cell r="AG116">
            <v>10895</v>
          </cell>
          <cell r="AH116">
            <v>5992</v>
          </cell>
          <cell r="AJ116">
            <v>5131</v>
          </cell>
          <cell r="AK116">
            <v>4821</v>
          </cell>
          <cell r="AL116">
            <v>0</v>
          </cell>
          <cell r="AM116">
            <v>0</v>
          </cell>
          <cell r="AN116">
            <v>2835</v>
          </cell>
          <cell r="AO116">
            <v>4239</v>
          </cell>
          <cell r="AP116">
            <v>2845</v>
          </cell>
          <cell r="AQ116">
            <v>8374</v>
          </cell>
          <cell r="AS116">
            <v>1434</v>
          </cell>
          <cell r="AT116">
            <v>748</v>
          </cell>
          <cell r="AV116">
            <v>0</v>
          </cell>
          <cell r="AW116">
            <v>0</v>
          </cell>
          <cell r="AX116">
            <v>8366</v>
          </cell>
          <cell r="AY116">
            <v>7160</v>
          </cell>
          <cell r="AZ116">
            <v>0</v>
          </cell>
          <cell r="BB116">
            <v>2710</v>
          </cell>
          <cell r="BC116">
            <v>4028</v>
          </cell>
          <cell r="BD116">
            <v>2818</v>
          </cell>
          <cell r="BE116">
            <v>2535</v>
          </cell>
          <cell r="BF116">
            <v>2100</v>
          </cell>
          <cell r="BG116">
            <v>5457</v>
          </cell>
          <cell r="BI116">
            <v>674</v>
          </cell>
          <cell r="BJ116">
            <v>51</v>
          </cell>
          <cell r="BK116">
            <v>672</v>
          </cell>
          <cell r="BL116">
            <v>196</v>
          </cell>
          <cell r="BN116">
            <v>13754</v>
          </cell>
          <cell r="BO116">
            <v>11877</v>
          </cell>
          <cell r="BQ116">
            <v>332</v>
          </cell>
          <cell r="BR116">
            <v>1731</v>
          </cell>
          <cell r="BS116">
            <v>0</v>
          </cell>
          <cell r="BT116">
            <v>1</v>
          </cell>
          <cell r="BU116">
            <v>1478</v>
          </cell>
          <cell r="BV116">
            <v>3314</v>
          </cell>
          <cell r="BW116">
            <v>990</v>
          </cell>
          <cell r="BX116">
            <v>2019</v>
          </cell>
          <cell r="BZ116">
            <v>0</v>
          </cell>
        </row>
        <row r="117">
          <cell r="D117">
            <v>672</v>
          </cell>
          <cell r="E117">
            <v>262</v>
          </cell>
          <cell r="F117">
            <v>4687</v>
          </cell>
          <cell r="G117">
            <v>8756</v>
          </cell>
          <cell r="H117">
            <v>1</v>
          </cell>
          <cell r="I117">
            <v>0</v>
          </cell>
          <cell r="J117">
            <v>0</v>
          </cell>
          <cell r="K117">
            <v>4099</v>
          </cell>
          <cell r="L117">
            <v>4645</v>
          </cell>
          <cell r="M117">
            <v>3586</v>
          </cell>
          <cell r="O117">
            <v>11146</v>
          </cell>
          <cell r="P117">
            <v>3698</v>
          </cell>
          <cell r="R117">
            <v>5071</v>
          </cell>
          <cell r="S117">
            <v>3178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5131</v>
          </cell>
          <cell r="AB117">
            <v>4568</v>
          </cell>
          <cell r="AC117">
            <v>2</v>
          </cell>
          <cell r="AD117">
            <v>2</v>
          </cell>
          <cell r="AE117">
            <v>7534</v>
          </cell>
          <cell r="AF117">
            <v>2417</v>
          </cell>
          <cell r="AG117">
            <v>10983</v>
          </cell>
          <cell r="AH117">
            <v>6102</v>
          </cell>
          <cell r="AJ117">
            <v>5077</v>
          </cell>
          <cell r="AK117">
            <v>4951</v>
          </cell>
          <cell r="AL117">
            <v>0</v>
          </cell>
          <cell r="AM117">
            <v>0</v>
          </cell>
          <cell r="AN117">
            <v>2865</v>
          </cell>
          <cell r="AO117">
            <v>4276</v>
          </cell>
          <cell r="AP117">
            <v>2840</v>
          </cell>
          <cell r="AQ117">
            <v>8447</v>
          </cell>
          <cell r="AS117">
            <v>1442</v>
          </cell>
          <cell r="AT117">
            <v>756</v>
          </cell>
          <cell r="AV117">
            <v>0</v>
          </cell>
          <cell r="AW117">
            <v>0</v>
          </cell>
          <cell r="AX117">
            <v>8426</v>
          </cell>
          <cell r="AY117">
            <v>7182</v>
          </cell>
          <cell r="AZ117">
            <v>0</v>
          </cell>
          <cell r="BB117">
            <v>2700</v>
          </cell>
          <cell r="BC117">
            <v>4022</v>
          </cell>
          <cell r="BD117">
            <v>2824</v>
          </cell>
          <cell r="BE117">
            <v>2491</v>
          </cell>
          <cell r="BF117">
            <v>2096</v>
          </cell>
          <cell r="BG117">
            <v>5446</v>
          </cell>
          <cell r="BI117">
            <v>677</v>
          </cell>
          <cell r="BJ117">
            <v>50</v>
          </cell>
          <cell r="BK117">
            <v>673</v>
          </cell>
          <cell r="BL117">
            <v>202</v>
          </cell>
          <cell r="BN117">
            <v>13771</v>
          </cell>
          <cell r="BO117">
            <v>11912</v>
          </cell>
          <cell r="BQ117">
            <v>325</v>
          </cell>
          <cell r="BR117">
            <v>1730</v>
          </cell>
          <cell r="BS117">
            <v>0</v>
          </cell>
          <cell r="BT117">
            <v>0</v>
          </cell>
          <cell r="BU117">
            <v>1456</v>
          </cell>
          <cell r="BV117">
            <v>3291</v>
          </cell>
          <cell r="BW117">
            <v>989</v>
          </cell>
          <cell r="BX117">
            <v>2020</v>
          </cell>
          <cell r="BZ117">
            <v>0</v>
          </cell>
        </row>
        <row r="118">
          <cell r="D118">
            <v>659</v>
          </cell>
          <cell r="E118">
            <v>284</v>
          </cell>
          <cell r="F118">
            <v>4686</v>
          </cell>
          <cell r="G118">
            <v>8764</v>
          </cell>
          <cell r="H118">
            <v>0</v>
          </cell>
          <cell r="I118">
            <v>1</v>
          </cell>
          <cell r="J118">
            <v>0</v>
          </cell>
          <cell r="K118">
            <v>4036</v>
          </cell>
          <cell r="L118">
            <v>4637</v>
          </cell>
          <cell r="M118">
            <v>3573</v>
          </cell>
          <cell r="O118">
            <v>11265</v>
          </cell>
          <cell r="P118">
            <v>3665</v>
          </cell>
          <cell r="R118">
            <v>5065</v>
          </cell>
          <cell r="S118">
            <v>3178</v>
          </cell>
          <cell r="T118">
            <v>1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5127</v>
          </cell>
          <cell r="AB118">
            <v>4566</v>
          </cell>
          <cell r="AC118">
            <v>3</v>
          </cell>
          <cell r="AD118">
            <v>2</v>
          </cell>
          <cell r="AE118">
            <v>7544</v>
          </cell>
          <cell r="AF118">
            <v>2427</v>
          </cell>
          <cell r="AG118">
            <v>11067</v>
          </cell>
          <cell r="AH118">
            <v>6105</v>
          </cell>
          <cell r="AJ118">
            <v>5163</v>
          </cell>
          <cell r="AK118">
            <v>4833</v>
          </cell>
          <cell r="AL118">
            <v>0</v>
          </cell>
          <cell r="AM118">
            <v>0</v>
          </cell>
          <cell r="AN118">
            <v>2828</v>
          </cell>
          <cell r="AO118">
            <v>4194</v>
          </cell>
          <cell r="AP118">
            <v>2847</v>
          </cell>
          <cell r="AQ118">
            <v>8410</v>
          </cell>
          <cell r="AS118">
            <v>1414</v>
          </cell>
          <cell r="AT118">
            <v>752</v>
          </cell>
          <cell r="AV118">
            <v>0</v>
          </cell>
          <cell r="AW118">
            <v>0</v>
          </cell>
          <cell r="AX118">
            <v>8422</v>
          </cell>
          <cell r="AY118">
            <v>7196</v>
          </cell>
          <cell r="AZ118">
            <v>0</v>
          </cell>
          <cell r="BB118">
            <v>2705</v>
          </cell>
          <cell r="BC118">
            <v>4051</v>
          </cell>
          <cell r="BD118">
            <v>2862</v>
          </cell>
          <cell r="BE118">
            <v>2486</v>
          </cell>
          <cell r="BF118">
            <v>2100</v>
          </cell>
          <cell r="BG118">
            <v>5432</v>
          </cell>
          <cell r="BI118">
            <v>675</v>
          </cell>
          <cell r="BJ118">
            <v>50</v>
          </cell>
          <cell r="BK118">
            <v>683</v>
          </cell>
          <cell r="BL118">
            <v>200</v>
          </cell>
          <cell r="BN118">
            <v>13708</v>
          </cell>
          <cell r="BO118">
            <v>11922</v>
          </cell>
          <cell r="BQ118">
            <v>330</v>
          </cell>
          <cell r="BR118">
            <v>1733</v>
          </cell>
          <cell r="BS118">
            <v>0</v>
          </cell>
          <cell r="BT118">
            <v>1</v>
          </cell>
          <cell r="BU118">
            <v>1472</v>
          </cell>
          <cell r="BV118">
            <v>3307</v>
          </cell>
          <cell r="BW118">
            <v>997</v>
          </cell>
          <cell r="BX118">
            <v>2043</v>
          </cell>
          <cell r="BZ118">
            <v>0</v>
          </cell>
        </row>
        <row r="119">
          <cell r="D119">
            <v>659</v>
          </cell>
          <cell r="E119">
            <v>288</v>
          </cell>
          <cell r="F119">
            <v>4683</v>
          </cell>
          <cell r="G119">
            <v>8765</v>
          </cell>
          <cell r="H119">
            <v>1</v>
          </cell>
          <cell r="I119">
            <v>0</v>
          </cell>
          <cell r="J119">
            <v>0</v>
          </cell>
          <cell r="K119">
            <v>4122</v>
          </cell>
          <cell r="L119">
            <v>4666</v>
          </cell>
          <cell r="M119">
            <v>3581</v>
          </cell>
          <cell r="O119">
            <v>11250</v>
          </cell>
          <cell r="P119">
            <v>3694</v>
          </cell>
          <cell r="R119">
            <v>5070</v>
          </cell>
          <cell r="S119">
            <v>3181</v>
          </cell>
          <cell r="T119">
            <v>1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4954</v>
          </cell>
          <cell r="AB119">
            <v>4746</v>
          </cell>
          <cell r="AC119">
            <v>2</v>
          </cell>
          <cell r="AD119">
            <v>2</v>
          </cell>
          <cell r="AE119">
            <v>7499</v>
          </cell>
          <cell r="AF119">
            <v>2413</v>
          </cell>
          <cell r="AG119">
            <v>11057</v>
          </cell>
          <cell r="AH119">
            <v>5888</v>
          </cell>
          <cell r="AJ119">
            <v>5149</v>
          </cell>
          <cell r="AK119">
            <v>4825</v>
          </cell>
          <cell r="AL119">
            <v>0</v>
          </cell>
          <cell r="AM119">
            <v>0</v>
          </cell>
          <cell r="AN119">
            <v>2716</v>
          </cell>
          <cell r="AO119">
            <v>4206</v>
          </cell>
          <cell r="AP119">
            <v>2839</v>
          </cell>
          <cell r="AQ119">
            <v>8400</v>
          </cell>
          <cell r="AS119">
            <v>1395</v>
          </cell>
          <cell r="AT119">
            <v>762</v>
          </cell>
          <cell r="AV119">
            <v>0</v>
          </cell>
          <cell r="AW119">
            <v>1</v>
          </cell>
          <cell r="AX119">
            <v>8378</v>
          </cell>
          <cell r="AY119">
            <v>7193</v>
          </cell>
          <cell r="AZ119">
            <v>0</v>
          </cell>
          <cell r="BB119">
            <v>2697</v>
          </cell>
          <cell r="BC119">
            <v>4024</v>
          </cell>
          <cell r="BD119">
            <v>2861</v>
          </cell>
          <cell r="BE119">
            <v>2456</v>
          </cell>
          <cell r="BF119">
            <v>2100</v>
          </cell>
          <cell r="BG119">
            <v>5421</v>
          </cell>
          <cell r="BI119">
            <v>679</v>
          </cell>
          <cell r="BJ119">
            <v>51</v>
          </cell>
          <cell r="BK119">
            <v>703</v>
          </cell>
          <cell r="BL119">
            <v>200</v>
          </cell>
          <cell r="BN119">
            <v>13754</v>
          </cell>
          <cell r="BO119">
            <v>11939</v>
          </cell>
          <cell r="BQ119">
            <v>330</v>
          </cell>
          <cell r="BR119">
            <v>1729</v>
          </cell>
          <cell r="BS119">
            <v>0</v>
          </cell>
          <cell r="BT119">
            <v>1</v>
          </cell>
          <cell r="BU119">
            <v>1460</v>
          </cell>
          <cell r="BV119">
            <v>3276</v>
          </cell>
          <cell r="BW119">
            <v>979</v>
          </cell>
          <cell r="BX119">
            <v>2019</v>
          </cell>
          <cell r="BZ119">
            <v>0</v>
          </cell>
        </row>
        <row r="120">
          <cell r="D120">
            <v>657</v>
          </cell>
          <cell r="E120">
            <v>264</v>
          </cell>
          <cell r="F120">
            <v>4755</v>
          </cell>
          <cell r="G120">
            <v>7819</v>
          </cell>
          <cell r="H120">
            <v>0</v>
          </cell>
          <cell r="I120">
            <v>1</v>
          </cell>
          <cell r="J120">
            <v>0</v>
          </cell>
          <cell r="K120">
            <v>4151</v>
          </cell>
          <cell r="L120">
            <v>4626</v>
          </cell>
          <cell r="M120">
            <v>3579</v>
          </cell>
          <cell r="O120">
            <v>11176</v>
          </cell>
          <cell r="P120">
            <v>3649</v>
          </cell>
          <cell r="R120">
            <v>5070</v>
          </cell>
          <cell r="S120">
            <v>3188</v>
          </cell>
          <cell r="T120">
            <v>1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4883</v>
          </cell>
          <cell r="AB120">
            <v>4856</v>
          </cell>
          <cell r="AC120">
            <v>3</v>
          </cell>
          <cell r="AD120">
            <v>1</v>
          </cell>
          <cell r="AE120">
            <v>7299</v>
          </cell>
          <cell r="AF120">
            <v>2438</v>
          </cell>
          <cell r="AG120">
            <v>11062</v>
          </cell>
          <cell r="AH120">
            <v>5612</v>
          </cell>
          <cell r="AJ120">
            <v>5088</v>
          </cell>
          <cell r="AK120">
            <v>4789</v>
          </cell>
          <cell r="AL120">
            <v>0</v>
          </cell>
          <cell r="AM120">
            <v>0</v>
          </cell>
          <cell r="AN120">
            <v>2618</v>
          </cell>
          <cell r="AO120">
            <v>4164</v>
          </cell>
          <cell r="AP120">
            <v>2831</v>
          </cell>
          <cell r="AQ120">
            <v>8398</v>
          </cell>
          <cell r="AS120">
            <v>1422</v>
          </cell>
          <cell r="AT120">
            <v>756</v>
          </cell>
          <cell r="AV120">
            <v>0</v>
          </cell>
          <cell r="AW120">
            <v>0</v>
          </cell>
          <cell r="AX120">
            <v>8416</v>
          </cell>
          <cell r="AY120">
            <v>7199</v>
          </cell>
          <cell r="AZ120">
            <v>0</v>
          </cell>
          <cell r="BB120">
            <v>2705</v>
          </cell>
          <cell r="BC120">
            <v>4032</v>
          </cell>
          <cell r="BD120">
            <v>2859</v>
          </cell>
          <cell r="BE120">
            <v>2486</v>
          </cell>
          <cell r="BF120">
            <v>2087</v>
          </cell>
          <cell r="BG120">
            <v>5423</v>
          </cell>
          <cell r="BI120">
            <v>567</v>
          </cell>
          <cell r="BJ120">
            <v>49</v>
          </cell>
          <cell r="BK120">
            <v>703</v>
          </cell>
          <cell r="BL120">
            <v>199</v>
          </cell>
          <cell r="BN120">
            <v>13691</v>
          </cell>
          <cell r="BO120">
            <v>11930</v>
          </cell>
          <cell r="BQ120">
            <v>336</v>
          </cell>
          <cell r="BR120">
            <v>1731</v>
          </cell>
          <cell r="BS120">
            <v>0</v>
          </cell>
          <cell r="BT120">
            <v>0</v>
          </cell>
          <cell r="BU120">
            <v>1478</v>
          </cell>
          <cell r="BV120">
            <v>3248</v>
          </cell>
          <cell r="BW120">
            <v>978</v>
          </cell>
          <cell r="BX120">
            <v>2048</v>
          </cell>
          <cell r="BZ120">
            <v>0</v>
          </cell>
        </row>
        <row r="121">
          <cell r="D121">
            <v>679</v>
          </cell>
          <cell r="E121">
            <v>239</v>
          </cell>
          <cell r="F121">
            <v>4992</v>
          </cell>
          <cell r="G121">
            <v>5011</v>
          </cell>
          <cell r="H121">
            <v>0</v>
          </cell>
          <cell r="I121">
            <v>0</v>
          </cell>
          <cell r="J121">
            <v>0</v>
          </cell>
          <cell r="K121">
            <v>4138</v>
          </cell>
          <cell r="L121">
            <v>4660</v>
          </cell>
          <cell r="M121">
            <v>3613</v>
          </cell>
          <cell r="O121">
            <v>11199</v>
          </cell>
          <cell r="P121">
            <v>3669</v>
          </cell>
          <cell r="R121">
            <v>5067</v>
          </cell>
          <cell r="S121">
            <v>3186</v>
          </cell>
          <cell r="T121">
            <v>1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4896</v>
          </cell>
          <cell r="AB121">
            <v>4868</v>
          </cell>
          <cell r="AC121">
            <v>3</v>
          </cell>
          <cell r="AD121">
            <v>2</v>
          </cell>
          <cell r="AE121">
            <v>7273</v>
          </cell>
          <cell r="AF121">
            <v>2405</v>
          </cell>
          <cell r="AG121">
            <v>11019</v>
          </cell>
          <cell r="AH121">
            <v>5609</v>
          </cell>
          <cell r="AJ121">
            <v>5052</v>
          </cell>
          <cell r="AK121">
            <v>4749</v>
          </cell>
          <cell r="AL121">
            <v>0</v>
          </cell>
          <cell r="AM121">
            <v>0</v>
          </cell>
          <cell r="AN121">
            <v>2623</v>
          </cell>
          <cell r="AO121">
            <v>4186</v>
          </cell>
          <cell r="AP121">
            <v>2852</v>
          </cell>
          <cell r="AQ121">
            <v>8343</v>
          </cell>
          <cell r="AS121">
            <v>1454</v>
          </cell>
          <cell r="AT121">
            <v>757</v>
          </cell>
          <cell r="AV121">
            <v>0</v>
          </cell>
          <cell r="AW121">
            <v>0</v>
          </cell>
          <cell r="AX121">
            <v>8420</v>
          </cell>
          <cell r="AY121">
            <v>7154</v>
          </cell>
          <cell r="AZ121">
            <v>0</v>
          </cell>
          <cell r="BB121">
            <v>2710</v>
          </cell>
          <cell r="BC121">
            <v>4027</v>
          </cell>
          <cell r="BD121">
            <v>2866</v>
          </cell>
          <cell r="BE121">
            <v>2450</v>
          </cell>
          <cell r="BF121">
            <v>2098</v>
          </cell>
          <cell r="BG121">
            <v>5424</v>
          </cell>
          <cell r="BI121">
            <v>545</v>
          </cell>
          <cell r="BJ121">
            <v>50</v>
          </cell>
          <cell r="BK121">
            <v>732</v>
          </cell>
          <cell r="BL121">
            <v>200</v>
          </cell>
          <cell r="BN121">
            <v>13754</v>
          </cell>
          <cell r="BO121">
            <v>11948</v>
          </cell>
          <cell r="BQ121">
            <v>324</v>
          </cell>
          <cell r="BR121">
            <v>1729</v>
          </cell>
          <cell r="BS121">
            <v>1</v>
          </cell>
          <cell r="BT121">
            <v>1</v>
          </cell>
          <cell r="BU121">
            <v>1457</v>
          </cell>
          <cell r="BV121">
            <v>3301</v>
          </cell>
          <cell r="BW121">
            <v>981</v>
          </cell>
          <cell r="BX121">
            <v>2047</v>
          </cell>
          <cell r="BZ121">
            <v>0</v>
          </cell>
        </row>
        <row r="122">
          <cell r="D122">
            <v>659</v>
          </cell>
          <cell r="E122">
            <v>233</v>
          </cell>
          <cell r="F122">
            <v>4975</v>
          </cell>
          <cell r="G122">
            <v>5029</v>
          </cell>
          <cell r="H122">
            <v>1</v>
          </cell>
          <cell r="I122">
            <v>0</v>
          </cell>
          <cell r="J122">
            <v>0</v>
          </cell>
          <cell r="K122">
            <v>4122</v>
          </cell>
          <cell r="L122">
            <v>4641</v>
          </cell>
          <cell r="M122">
            <v>3549</v>
          </cell>
          <cell r="O122">
            <v>11153</v>
          </cell>
          <cell r="P122">
            <v>3692</v>
          </cell>
          <cell r="R122">
            <v>5071</v>
          </cell>
          <cell r="S122">
            <v>3182</v>
          </cell>
          <cell r="T122">
            <v>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4847</v>
          </cell>
          <cell r="AB122">
            <v>4847</v>
          </cell>
          <cell r="AC122">
            <v>2</v>
          </cell>
          <cell r="AD122">
            <v>2</v>
          </cell>
          <cell r="AE122">
            <v>7167</v>
          </cell>
          <cell r="AF122">
            <v>2413</v>
          </cell>
          <cell r="AG122">
            <v>10973</v>
          </cell>
          <cell r="AH122">
            <v>5781</v>
          </cell>
          <cell r="AJ122">
            <v>5066</v>
          </cell>
          <cell r="AK122">
            <v>4807</v>
          </cell>
          <cell r="AL122">
            <v>0</v>
          </cell>
          <cell r="AM122">
            <v>0</v>
          </cell>
          <cell r="AN122">
            <v>2596</v>
          </cell>
          <cell r="AO122">
            <v>4191</v>
          </cell>
          <cell r="AP122">
            <v>2827</v>
          </cell>
          <cell r="AQ122">
            <v>8434</v>
          </cell>
          <cell r="AS122">
            <v>1435</v>
          </cell>
          <cell r="AT122">
            <v>747</v>
          </cell>
          <cell r="AV122">
            <v>0</v>
          </cell>
          <cell r="AW122">
            <v>1</v>
          </cell>
          <cell r="AX122">
            <v>8310</v>
          </cell>
          <cell r="AY122">
            <v>7075</v>
          </cell>
          <cell r="AZ122">
            <v>0</v>
          </cell>
          <cell r="BB122">
            <v>2726</v>
          </cell>
          <cell r="BC122">
            <v>4017</v>
          </cell>
          <cell r="BD122">
            <v>2857</v>
          </cell>
          <cell r="BE122">
            <v>2460</v>
          </cell>
          <cell r="BF122">
            <v>2106</v>
          </cell>
          <cell r="BG122">
            <v>5426</v>
          </cell>
          <cell r="BI122">
            <v>306</v>
          </cell>
          <cell r="BJ122">
            <v>49</v>
          </cell>
          <cell r="BK122">
            <v>1031</v>
          </cell>
          <cell r="BL122">
            <v>200</v>
          </cell>
          <cell r="BN122">
            <v>13558</v>
          </cell>
          <cell r="BO122">
            <v>11912</v>
          </cell>
          <cell r="BQ122">
            <v>325</v>
          </cell>
          <cell r="BR122">
            <v>1730</v>
          </cell>
          <cell r="BS122">
            <v>0</v>
          </cell>
          <cell r="BT122">
            <v>1</v>
          </cell>
          <cell r="BU122">
            <v>1479</v>
          </cell>
          <cell r="BV122">
            <v>3282</v>
          </cell>
          <cell r="BW122">
            <v>984</v>
          </cell>
          <cell r="BX122">
            <v>2049</v>
          </cell>
          <cell r="BZ122">
            <v>0</v>
          </cell>
        </row>
        <row r="123">
          <cell r="D123">
            <v>645</v>
          </cell>
          <cell r="E123">
            <v>233</v>
          </cell>
          <cell r="F123">
            <v>4953</v>
          </cell>
          <cell r="G123">
            <v>5035</v>
          </cell>
          <cell r="H123">
            <v>0</v>
          </cell>
          <cell r="I123">
            <v>1</v>
          </cell>
          <cell r="J123">
            <v>0</v>
          </cell>
          <cell r="K123">
            <v>4123</v>
          </cell>
          <cell r="L123">
            <v>4612</v>
          </cell>
          <cell r="M123">
            <v>3603</v>
          </cell>
          <cell r="O123">
            <v>11216</v>
          </cell>
          <cell r="P123">
            <v>3692</v>
          </cell>
          <cell r="R123">
            <v>5067</v>
          </cell>
          <cell r="S123">
            <v>3184</v>
          </cell>
          <cell r="T123">
            <v>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4803</v>
          </cell>
          <cell r="AB123">
            <v>4824</v>
          </cell>
          <cell r="AC123">
            <v>3</v>
          </cell>
          <cell r="AD123">
            <v>2</v>
          </cell>
          <cell r="AE123">
            <v>7287</v>
          </cell>
          <cell r="AF123">
            <v>2421</v>
          </cell>
          <cell r="AG123">
            <v>11014</v>
          </cell>
          <cell r="AH123">
            <v>6119</v>
          </cell>
          <cell r="AJ123">
            <v>4858</v>
          </cell>
          <cell r="AK123">
            <v>4800</v>
          </cell>
          <cell r="AL123">
            <v>0</v>
          </cell>
          <cell r="AM123">
            <v>0</v>
          </cell>
          <cell r="AN123">
            <v>2576</v>
          </cell>
          <cell r="AO123">
            <v>4156</v>
          </cell>
          <cell r="AP123">
            <v>2847</v>
          </cell>
          <cell r="AQ123">
            <v>8398</v>
          </cell>
          <cell r="AS123">
            <v>1428</v>
          </cell>
          <cell r="AT123">
            <v>753</v>
          </cell>
          <cell r="AV123">
            <v>0</v>
          </cell>
          <cell r="AW123">
            <v>0</v>
          </cell>
          <cell r="AX123">
            <v>8378</v>
          </cell>
          <cell r="AY123">
            <v>7140</v>
          </cell>
          <cell r="AZ123">
            <v>0</v>
          </cell>
          <cell r="BB123">
            <v>2741</v>
          </cell>
          <cell r="BC123">
            <v>4025</v>
          </cell>
          <cell r="BD123">
            <v>2861</v>
          </cell>
          <cell r="BE123">
            <v>2443</v>
          </cell>
          <cell r="BF123">
            <v>2109</v>
          </cell>
          <cell r="BG123">
            <v>5435</v>
          </cell>
          <cell r="BI123">
            <v>308</v>
          </cell>
          <cell r="BJ123">
            <v>51</v>
          </cell>
          <cell r="BK123">
            <v>1022</v>
          </cell>
          <cell r="BL123">
            <v>202</v>
          </cell>
          <cell r="BN123">
            <v>13168</v>
          </cell>
          <cell r="BO123">
            <v>11744</v>
          </cell>
          <cell r="BQ123">
            <v>318</v>
          </cell>
          <cell r="BR123">
            <v>1729</v>
          </cell>
          <cell r="BS123">
            <v>0</v>
          </cell>
          <cell r="BT123">
            <v>0</v>
          </cell>
          <cell r="BU123">
            <v>1446</v>
          </cell>
          <cell r="BV123">
            <v>3301</v>
          </cell>
          <cell r="BW123">
            <v>976</v>
          </cell>
          <cell r="BX123">
            <v>2023</v>
          </cell>
          <cell r="BZ123">
            <v>0</v>
          </cell>
        </row>
        <row r="124">
          <cell r="D124">
            <v>837</v>
          </cell>
          <cell r="E124">
            <v>244</v>
          </cell>
          <cell r="F124">
            <v>4839</v>
          </cell>
          <cell r="G124">
            <v>6590</v>
          </cell>
          <cell r="H124">
            <v>1</v>
          </cell>
          <cell r="I124">
            <v>0</v>
          </cell>
          <cell r="J124">
            <v>0</v>
          </cell>
          <cell r="K124">
            <v>4124</v>
          </cell>
          <cell r="L124">
            <v>4645</v>
          </cell>
          <cell r="M124">
            <v>3531</v>
          </cell>
          <cell r="O124">
            <v>11149</v>
          </cell>
          <cell r="P124">
            <v>3698</v>
          </cell>
          <cell r="R124">
            <v>5073</v>
          </cell>
          <cell r="S124">
            <v>3188</v>
          </cell>
          <cell r="T124">
            <v>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4777</v>
          </cell>
          <cell r="AB124">
            <v>4782</v>
          </cell>
          <cell r="AC124">
            <v>3</v>
          </cell>
          <cell r="AD124">
            <v>2</v>
          </cell>
          <cell r="AE124">
            <v>7434</v>
          </cell>
          <cell r="AF124">
            <v>2428</v>
          </cell>
          <cell r="AG124">
            <v>11132</v>
          </cell>
          <cell r="AH124">
            <v>5771</v>
          </cell>
          <cell r="AJ124">
            <v>4979</v>
          </cell>
          <cell r="AK124">
            <v>4792</v>
          </cell>
          <cell r="AL124">
            <v>0</v>
          </cell>
          <cell r="AM124">
            <v>0</v>
          </cell>
          <cell r="AN124">
            <v>2640</v>
          </cell>
          <cell r="AO124">
            <v>4209</v>
          </cell>
          <cell r="AP124">
            <v>2831</v>
          </cell>
          <cell r="AQ124">
            <v>8404</v>
          </cell>
          <cell r="AS124">
            <v>1489</v>
          </cell>
          <cell r="AT124">
            <v>760</v>
          </cell>
          <cell r="AV124">
            <v>0</v>
          </cell>
          <cell r="AW124">
            <v>0</v>
          </cell>
          <cell r="AX124">
            <v>8378</v>
          </cell>
          <cell r="AY124">
            <v>7188</v>
          </cell>
          <cell r="AZ124">
            <v>0</v>
          </cell>
          <cell r="BB124">
            <v>2741</v>
          </cell>
          <cell r="BC124">
            <v>4021</v>
          </cell>
          <cell r="BD124">
            <v>2867</v>
          </cell>
          <cell r="BE124">
            <v>2455</v>
          </cell>
          <cell r="BF124">
            <v>2100</v>
          </cell>
          <cell r="BG124">
            <v>5438</v>
          </cell>
          <cell r="BI124">
            <v>303</v>
          </cell>
          <cell r="BJ124">
            <v>49</v>
          </cell>
          <cell r="BK124">
            <v>1023</v>
          </cell>
          <cell r="BL124">
            <v>199</v>
          </cell>
          <cell r="BN124">
            <v>13222</v>
          </cell>
          <cell r="BO124">
            <v>11754</v>
          </cell>
          <cell r="BQ124">
            <v>313</v>
          </cell>
          <cell r="BR124">
            <v>1728</v>
          </cell>
          <cell r="BS124">
            <v>0</v>
          </cell>
          <cell r="BT124">
            <v>1</v>
          </cell>
          <cell r="BU124">
            <v>1459</v>
          </cell>
          <cell r="BV124">
            <v>3322</v>
          </cell>
          <cell r="BW124">
            <v>989</v>
          </cell>
          <cell r="BX124">
            <v>1931</v>
          </cell>
          <cell r="BZ124">
            <v>0</v>
          </cell>
        </row>
        <row r="125">
          <cell r="D125">
            <v>894</v>
          </cell>
          <cell r="E125">
            <v>242</v>
          </cell>
          <cell r="F125">
            <v>4700</v>
          </cell>
          <cell r="G125">
            <v>8506</v>
          </cell>
          <cell r="H125">
            <v>0</v>
          </cell>
          <cell r="I125">
            <v>1</v>
          </cell>
          <cell r="J125">
            <v>0</v>
          </cell>
          <cell r="K125">
            <v>4161</v>
          </cell>
          <cell r="L125">
            <v>4633</v>
          </cell>
          <cell r="M125">
            <v>3599</v>
          </cell>
          <cell r="O125">
            <v>11113</v>
          </cell>
          <cell r="P125">
            <v>3669</v>
          </cell>
          <cell r="R125">
            <v>5053</v>
          </cell>
          <cell r="S125">
            <v>3188</v>
          </cell>
          <cell r="T125">
            <v>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4775</v>
          </cell>
          <cell r="AB125">
            <v>4767</v>
          </cell>
          <cell r="AC125">
            <v>2</v>
          </cell>
          <cell r="AD125">
            <v>1</v>
          </cell>
          <cell r="AE125">
            <v>7438</v>
          </cell>
          <cell r="AF125">
            <v>2419</v>
          </cell>
          <cell r="AG125">
            <v>11101</v>
          </cell>
          <cell r="AH125">
            <v>6065</v>
          </cell>
          <cell r="AJ125">
            <v>5077</v>
          </cell>
          <cell r="AK125">
            <v>4788</v>
          </cell>
          <cell r="AL125">
            <v>0</v>
          </cell>
          <cell r="AM125">
            <v>0</v>
          </cell>
          <cell r="AN125">
            <v>2621</v>
          </cell>
          <cell r="AO125">
            <v>4256</v>
          </cell>
          <cell r="AP125">
            <v>2850</v>
          </cell>
          <cell r="AQ125">
            <v>8371</v>
          </cell>
          <cell r="AS125">
            <v>1465</v>
          </cell>
          <cell r="AT125">
            <v>759</v>
          </cell>
          <cell r="AV125">
            <v>0</v>
          </cell>
          <cell r="AW125">
            <v>0</v>
          </cell>
          <cell r="AX125">
            <v>8442</v>
          </cell>
          <cell r="AY125">
            <v>7176</v>
          </cell>
          <cell r="AZ125">
            <v>0</v>
          </cell>
          <cell r="BB125">
            <v>2727</v>
          </cell>
          <cell r="BC125">
            <v>4025</v>
          </cell>
          <cell r="BD125">
            <v>2860</v>
          </cell>
          <cell r="BE125">
            <v>2473</v>
          </cell>
          <cell r="BF125">
            <v>2098</v>
          </cell>
          <cell r="BG125">
            <v>5443</v>
          </cell>
          <cell r="BI125">
            <v>308</v>
          </cell>
          <cell r="BJ125">
            <v>50</v>
          </cell>
          <cell r="BK125">
            <v>1009</v>
          </cell>
          <cell r="BL125">
            <v>198</v>
          </cell>
          <cell r="BN125">
            <v>13239</v>
          </cell>
          <cell r="BO125">
            <v>11788</v>
          </cell>
          <cell r="BQ125">
            <v>314</v>
          </cell>
          <cell r="BR125">
            <v>1728</v>
          </cell>
          <cell r="BS125">
            <v>0</v>
          </cell>
          <cell r="BT125">
            <v>0</v>
          </cell>
          <cell r="BU125">
            <v>1411</v>
          </cell>
          <cell r="BV125">
            <v>3228</v>
          </cell>
          <cell r="BW125">
            <v>995</v>
          </cell>
          <cell r="BX125">
            <v>1947</v>
          </cell>
          <cell r="BZ125">
            <v>0</v>
          </cell>
        </row>
        <row r="126">
          <cell r="D126">
            <v>896</v>
          </cell>
          <cell r="E126">
            <v>233</v>
          </cell>
          <cell r="F126">
            <v>4711</v>
          </cell>
          <cell r="G126">
            <v>8512</v>
          </cell>
          <cell r="H126">
            <v>1</v>
          </cell>
          <cell r="I126">
            <v>0</v>
          </cell>
          <cell r="J126">
            <v>0</v>
          </cell>
          <cell r="K126">
            <v>4105</v>
          </cell>
          <cell r="L126">
            <v>4643</v>
          </cell>
          <cell r="M126">
            <v>3579</v>
          </cell>
          <cell r="O126">
            <v>11151</v>
          </cell>
          <cell r="P126">
            <v>3679</v>
          </cell>
          <cell r="R126">
            <v>5045</v>
          </cell>
          <cell r="S126">
            <v>3188</v>
          </cell>
          <cell r="T126">
            <v>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4777</v>
          </cell>
          <cell r="AB126">
            <v>4766</v>
          </cell>
          <cell r="AC126">
            <v>3</v>
          </cell>
          <cell r="AD126">
            <v>2</v>
          </cell>
          <cell r="AE126">
            <v>7375</v>
          </cell>
          <cell r="AF126">
            <v>2415</v>
          </cell>
          <cell r="AG126">
            <v>11098</v>
          </cell>
          <cell r="AH126">
            <v>5935</v>
          </cell>
          <cell r="AJ126">
            <v>5031</v>
          </cell>
          <cell r="AK126">
            <v>4771</v>
          </cell>
          <cell r="AL126">
            <v>0</v>
          </cell>
          <cell r="AM126">
            <v>0</v>
          </cell>
          <cell r="AN126">
            <v>2629</v>
          </cell>
          <cell r="AO126">
            <v>4240</v>
          </cell>
          <cell r="AP126">
            <v>2839</v>
          </cell>
          <cell r="AQ126">
            <v>8446</v>
          </cell>
          <cell r="AS126">
            <v>1453</v>
          </cell>
          <cell r="AT126">
            <v>747</v>
          </cell>
          <cell r="AV126">
            <v>0</v>
          </cell>
          <cell r="AW126">
            <v>1</v>
          </cell>
          <cell r="AX126">
            <v>8358</v>
          </cell>
          <cell r="AY126">
            <v>7160</v>
          </cell>
          <cell r="AZ126">
            <v>-2</v>
          </cell>
          <cell r="BB126">
            <v>2690</v>
          </cell>
          <cell r="BC126">
            <v>4006</v>
          </cell>
          <cell r="BD126">
            <v>2859</v>
          </cell>
          <cell r="BE126">
            <v>2485</v>
          </cell>
          <cell r="BF126">
            <v>2114</v>
          </cell>
          <cell r="BG126">
            <v>5440</v>
          </cell>
          <cell r="BI126">
            <v>303</v>
          </cell>
          <cell r="BJ126">
            <v>50</v>
          </cell>
          <cell r="BK126">
            <v>1008</v>
          </cell>
          <cell r="BL126">
            <v>199</v>
          </cell>
          <cell r="BN126">
            <v>13292</v>
          </cell>
          <cell r="BO126">
            <v>11789</v>
          </cell>
          <cell r="BQ126">
            <v>320</v>
          </cell>
          <cell r="BR126">
            <v>1728</v>
          </cell>
          <cell r="BS126">
            <v>0</v>
          </cell>
          <cell r="BT126">
            <v>1</v>
          </cell>
          <cell r="BU126">
            <v>1412</v>
          </cell>
          <cell r="BV126">
            <v>3338</v>
          </cell>
          <cell r="BW126">
            <v>995</v>
          </cell>
          <cell r="BX126">
            <v>1943</v>
          </cell>
          <cell r="BZ126">
            <v>0</v>
          </cell>
        </row>
        <row r="127">
          <cell r="D127">
            <v>905</v>
          </cell>
          <cell r="E127">
            <v>226</v>
          </cell>
          <cell r="F127">
            <v>4694</v>
          </cell>
          <cell r="G127">
            <v>8506</v>
          </cell>
          <cell r="H127">
            <v>0</v>
          </cell>
          <cell r="I127">
            <v>1</v>
          </cell>
          <cell r="J127">
            <v>0</v>
          </cell>
          <cell r="K127">
            <v>4103</v>
          </cell>
          <cell r="L127">
            <v>4637</v>
          </cell>
          <cell r="M127">
            <v>3603</v>
          </cell>
          <cell r="O127">
            <v>11141</v>
          </cell>
          <cell r="P127">
            <v>3654</v>
          </cell>
          <cell r="R127">
            <v>5071</v>
          </cell>
          <cell r="S127">
            <v>3185</v>
          </cell>
          <cell r="T127">
            <v>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A127">
            <v>4843</v>
          </cell>
          <cell r="AB127">
            <v>4836</v>
          </cell>
          <cell r="AC127">
            <v>3</v>
          </cell>
          <cell r="AD127">
            <v>2</v>
          </cell>
          <cell r="AE127">
            <v>7493</v>
          </cell>
          <cell r="AF127">
            <v>2417</v>
          </cell>
          <cell r="AG127">
            <v>11076</v>
          </cell>
          <cell r="AH127">
            <v>5579</v>
          </cell>
          <cell r="AJ127">
            <v>4857</v>
          </cell>
          <cell r="AK127">
            <v>4779</v>
          </cell>
          <cell r="AL127">
            <v>0</v>
          </cell>
          <cell r="AM127">
            <v>0</v>
          </cell>
          <cell r="AN127">
            <v>2646</v>
          </cell>
          <cell r="AO127">
            <v>4280</v>
          </cell>
          <cell r="AP127">
            <v>2845</v>
          </cell>
          <cell r="AQ127">
            <v>8372</v>
          </cell>
          <cell r="AS127">
            <v>1451</v>
          </cell>
          <cell r="AT127">
            <v>758</v>
          </cell>
          <cell r="AV127">
            <v>0</v>
          </cell>
          <cell r="AW127">
            <v>0</v>
          </cell>
          <cell r="AX127">
            <v>8316</v>
          </cell>
          <cell r="AY127">
            <v>7174</v>
          </cell>
          <cell r="AZ127">
            <v>0</v>
          </cell>
          <cell r="BB127">
            <v>2715</v>
          </cell>
          <cell r="BC127">
            <v>3979</v>
          </cell>
          <cell r="BD127">
            <v>2867</v>
          </cell>
          <cell r="BE127">
            <v>2503</v>
          </cell>
          <cell r="BF127">
            <v>2107</v>
          </cell>
          <cell r="BG127">
            <v>5416</v>
          </cell>
          <cell r="BI127">
            <v>318</v>
          </cell>
          <cell r="BJ127">
            <v>51</v>
          </cell>
          <cell r="BK127">
            <v>996</v>
          </cell>
          <cell r="BL127">
            <v>198</v>
          </cell>
          <cell r="BN127">
            <v>13665</v>
          </cell>
          <cell r="BO127">
            <v>12000</v>
          </cell>
          <cell r="BQ127">
            <v>318</v>
          </cell>
          <cell r="BR127">
            <v>1730</v>
          </cell>
          <cell r="BS127">
            <v>0</v>
          </cell>
          <cell r="BT127">
            <v>1</v>
          </cell>
          <cell r="BU127">
            <v>1424</v>
          </cell>
          <cell r="BV127">
            <v>3325</v>
          </cell>
          <cell r="BW127">
            <v>999</v>
          </cell>
          <cell r="BX127">
            <v>1944</v>
          </cell>
          <cell r="BZ127">
            <v>0</v>
          </cell>
        </row>
        <row r="128">
          <cell r="D128">
            <v>914</v>
          </cell>
          <cell r="E128">
            <v>219</v>
          </cell>
          <cell r="F128">
            <v>4698</v>
          </cell>
          <cell r="G128">
            <v>8500</v>
          </cell>
          <cell r="H128">
            <v>0</v>
          </cell>
          <cell r="I128">
            <v>0</v>
          </cell>
          <cell r="J128">
            <v>0</v>
          </cell>
          <cell r="K128">
            <v>4072</v>
          </cell>
          <cell r="L128">
            <v>4649</v>
          </cell>
          <cell r="M128">
            <v>3579</v>
          </cell>
          <cell r="O128">
            <v>11121</v>
          </cell>
          <cell r="P128">
            <v>3639</v>
          </cell>
          <cell r="R128">
            <v>5070</v>
          </cell>
          <cell r="S128">
            <v>3184</v>
          </cell>
          <cell r="T128">
            <v>1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4861</v>
          </cell>
          <cell r="AB128">
            <v>4858</v>
          </cell>
          <cell r="AC128">
            <v>2</v>
          </cell>
          <cell r="AD128">
            <v>2</v>
          </cell>
          <cell r="AE128">
            <v>7451</v>
          </cell>
          <cell r="AF128">
            <v>2409</v>
          </cell>
          <cell r="AG128">
            <v>11073</v>
          </cell>
          <cell r="AH128">
            <v>5830</v>
          </cell>
          <cell r="AJ128">
            <v>4976</v>
          </cell>
          <cell r="AK128">
            <v>4789</v>
          </cell>
          <cell r="AL128">
            <v>0</v>
          </cell>
          <cell r="AM128">
            <v>0</v>
          </cell>
          <cell r="AN128">
            <v>2497</v>
          </cell>
          <cell r="AO128">
            <v>4229</v>
          </cell>
          <cell r="AP128">
            <v>2827</v>
          </cell>
          <cell r="AQ128">
            <v>8430</v>
          </cell>
          <cell r="AS128">
            <v>1447</v>
          </cell>
          <cell r="AT128">
            <v>747</v>
          </cell>
          <cell r="AV128">
            <v>0</v>
          </cell>
          <cell r="AW128">
            <v>0</v>
          </cell>
          <cell r="AX128">
            <v>8318</v>
          </cell>
          <cell r="AY128">
            <v>7173</v>
          </cell>
          <cell r="AZ128">
            <v>0</v>
          </cell>
          <cell r="BB128">
            <v>2721</v>
          </cell>
          <cell r="BC128">
            <v>3986</v>
          </cell>
          <cell r="BD128">
            <v>2869</v>
          </cell>
          <cell r="BE128">
            <v>2499</v>
          </cell>
          <cell r="BF128">
            <v>2096</v>
          </cell>
          <cell r="BG128">
            <v>5457</v>
          </cell>
          <cell r="BI128">
            <v>314</v>
          </cell>
          <cell r="BJ128">
            <v>49</v>
          </cell>
          <cell r="BK128">
            <v>991</v>
          </cell>
          <cell r="BL128">
            <v>200</v>
          </cell>
          <cell r="BN128">
            <v>13701</v>
          </cell>
          <cell r="BO128">
            <v>11975</v>
          </cell>
          <cell r="BQ128">
            <v>314</v>
          </cell>
          <cell r="BR128">
            <v>1730</v>
          </cell>
          <cell r="BS128">
            <v>0</v>
          </cell>
          <cell r="BT128">
            <v>0</v>
          </cell>
          <cell r="BU128">
            <v>1465</v>
          </cell>
          <cell r="BV128">
            <v>3304</v>
          </cell>
          <cell r="BW128">
            <v>1000</v>
          </cell>
          <cell r="BX128">
            <v>1950</v>
          </cell>
          <cell r="BZ128">
            <v>0</v>
          </cell>
        </row>
        <row r="129">
          <cell r="D129">
            <v>915</v>
          </cell>
          <cell r="E129">
            <v>208</v>
          </cell>
          <cell r="F129">
            <v>4693</v>
          </cell>
          <cell r="G129">
            <v>8496</v>
          </cell>
          <cell r="H129">
            <v>1</v>
          </cell>
          <cell r="I129">
            <v>0</v>
          </cell>
          <cell r="J129">
            <v>0</v>
          </cell>
          <cell r="K129">
            <v>4064</v>
          </cell>
          <cell r="L129">
            <v>4641</v>
          </cell>
          <cell r="M129">
            <v>3590</v>
          </cell>
          <cell r="O129">
            <v>11160</v>
          </cell>
          <cell r="P129">
            <v>3690</v>
          </cell>
          <cell r="R129">
            <v>5075</v>
          </cell>
          <cell r="S129">
            <v>3188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4867</v>
          </cell>
          <cell r="AB129">
            <v>4856</v>
          </cell>
          <cell r="AC129">
            <v>3</v>
          </cell>
          <cell r="AD129">
            <v>2</v>
          </cell>
          <cell r="AE129">
            <v>7484</v>
          </cell>
          <cell r="AF129">
            <v>2408</v>
          </cell>
          <cell r="AG129">
            <v>11023</v>
          </cell>
          <cell r="AH129">
            <v>6136</v>
          </cell>
          <cell r="AJ129">
            <v>5117</v>
          </cell>
          <cell r="AK129">
            <v>4792</v>
          </cell>
          <cell r="AL129">
            <v>0</v>
          </cell>
          <cell r="AM129">
            <v>0</v>
          </cell>
          <cell r="AN129">
            <v>2434</v>
          </cell>
          <cell r="AO129">
            <v>4211</v>
          </cell>
          <cell r="AP129">
            <v>2820</v>
          </cell>
          <cell r="AQ129">
            <v>8412</v>
          </cell>
          <cell r="AS129">
            <v>1454</v>
          </cell>
          <cell r="AT129">
            <v>745</v>
          </cell>
          <cell r="AV129">
            <v>0</v>
          </cell>
          <cell r="AW129">
            <v>1</v>
          </cell>
          <cell r="AX129">
            <v>8347</v>
          </cell>
          <cell r="AY129">
            <v>7168</v>
          </cell>
          <cell r="AZ129">
            <v>0</v>
          </cell>
          <cell r="BB129">
            <v>2712</v>
          </cell>
          <cell r="BC129">
            <v>4023</v>
          </cell>
          <cell r="BD129">
            <v>2857</v>
          </cell>
          <cell r="BE129">
            <v>2500</v>
          </cell>
          <cell r="BF129">
            <v>2102</v>
          </cell>
          <cell r="BG129">
            <v>5451</v>
          </cell>
          <cell r="BI129">
            <v>318</v>
          </cell>
          <cell r="BJ129">
            <v>50</v>
          </cell>
          <cell r="BK129">
            <v>984</v>
          </cell>
          <cell r="BL129">
            <v>199</v>
          </cell>
          <cell r="BN129">
            <v>13664</v>
          </cell>
          <cell r="BO129">
            <v>11948</v>
          </cell>
          <cell r="BQ129">
            <v>314</v>
          </cell>
          <cell r="BR129">
            <v>1729</v>
          </cell>
          <cell r="BS129">
            <v>0</v>
          </cell>
          <cell r="BT129">
            <v>1</v>
          </cell>
          <cell r="BU129">
            <v>1456</v>
          </cell>
          <cell r="BV129">
            <v>3314</v>
          </cell>
          <cell r="BW129">
            <v>997</v>
          </cell>
          <cell r="BX129">
            <v>2007</v>
          </cell>
          <cell r="BZ129">
            <v>0</v>
          </cell>
        </row>
        <row r="130">
          <cell r="D130">
            <v>917</v>
          </cell>
          <cell r="E130">
            <v>192</v>
          </cell>
          <cell r="F130">
            <v>4698</v>
          </cell>
          <cell r="G130">
            <v>8500</v>
          </cell>
          <cell r="H130">
            <v>0</v>
          </cell>
          <cell r="I130">
            <v>1</v>
          </cell>
          <cell r="J130">
            <v>0</v>
          </cell>
          <cell r="K130">
            <v>4035</v>
          </cell>
          <cell r="L130">
            <v>4645</v>
          </cell>
          <cell r="M130">
            <v>3586</v>
          </cell>
          <cell r="O130">
            <v>11061</v>
          </cell>
          <cell r="P130">
            <v>3677</v>
          </cell>
          <cell r="R130">
            <v>5072</v>
          </cell>
          <cell r="S130">
            <v>3183</v>
          </cell>
          <cell r="T130">
            <v>1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4832</v>
          </cell>
          <cell r="AB130">
            <v>4829</v>
          </cell>
          <cell r="AC130">
            <v>3</v>
          </cell>
          <cell r="AD130">
            <v>1</v>
          </cell>
          <cell r="AE130">
            <v>7506</v>
          </cell>
          <cell r="AF130">
            <v>2419</v>
          </cell>
          <cell r="AG130">
            <v>11004</v>
          </cell>
          <cell r="AH130">
            <v>5964</v>
          </cell>
          <cell r="AJ130">
            <v>5107</v>
          </cell>
          <cell r="AK130">
            <v>4786</v>
          </cell>
          <cell r="AL130">
            <v>0</v>
          </cell>
          <cell r="AM130">
            <v>0</v>
          </cell>
          <cell r="AN130">
            <v>2369</v>
          </cell>
          <cell r="AO130">
            <v>4227</v>
          </cell>
          <cell r="AP130">
            <v>2837</v>
          </cell>
          <cell r="AQ130">
            <v>8384</v>
          </cell>
          <cell r="AS130">
            <v>1431</v>
          </cell>
          <cell r="AT130">
            <v>735</v>
          </cell>
          <cell r="AV130">
            <v>0</v>
          </cell>
          <cell r="AW130">
            <v>0</v>
          </cell>
          <cell r="AX130">
            <v>8333</v>
          </cell>
          <cell r="AY130">
            <v>7160</v>
          </cell>
          <cell r="AZ130">
            <v>0</v>
          </cell>
          <cell r="BB130">
            <v>2712</v>
          </cell>
          <cell r="BC130">
            <v>4033</v>
          </cell>
          <cell r="BD130">
            <v>2862</v>
          </cell>
          <cell r="BE130">
            <v>2477</v>
          </cell>
          <cell r="BF130">
            <v>2102</v>
          </cell>
          <cell r="BG130">
            <v>5432</v>
          </cell>
          <cell r="BI130">
            <v>303</v>
          </cell>
          <cell r="BJ130">
            <v>51</v>
          </cell>
          <cell r="BK130">
            <v>993</v>
          </cell>
          <cell r="BL130">
            <v>197</v>
          </cell>
          <cell r="BN130">
            <v>13709</v>
          </cell>
          <cell r="BO130">
            <v>11983</v>
          </cell>
          <cell r="BQ130">
            <v>311</v>
          </cell>
          <cell r="BR130">
            <v>1730</v>
          </cell>
          <cell r="BS130">
            <v>0</v>
          </cell>
          <cell r="BT130">
            <v>1</v>
          </cell>
          <cell r="BU130">
            <v>1470</v>
          </cell>
          <cell r="BV130">
            <v>3318</v>
          </cell>
          <cell r="BW130">
            <v>993</v>
          </cell>
          <cell r="BX130">
            <v>2026</v>
          </cell>
          <cell r="BZ130">
            <v>0</v>
          </cell>
        </row>
        <row r="131">
          <cell r="D131">
            <v>909</v>
          </cell>
          <cell r="E131">
            <v>198</v>
          </cell>
          <cell r="F131">
            <v>4697</v>
          </cell>
          <cell r="G131">
            <v>8504</v>
          </cell>
          <cell r="H131">
            <v>1</v>
          </cell>
          <cell r="I131">
            <v>0</v>
          </cell>
          <cell r="J131">
            <v>0</v>
          </cell>
          <cell r="K131">
            <v>4037</v>
          </cell>
          <cell r="L131">
            <v>4660</v>
          </cell>
          <cell r="M131">
            <v>3593</v>
          </cell>
          <cell r="O131">
            <v>11104</v>
          </cell>
          <cell r="P131">
            <v>3692</v>
          </cell>
          <cell r="R131">
            <v>5053</v>
          </cell>
          <cell r="S131">
            <v>3184</v>
          </cell>
          <cell r="T131">
            <v>1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4815</v>
          </cell>
          <cell r="AB131">
            <v>4799</v>
          </cell>
          <cell r="AC131">
            <v>2</v>
          </cell>
          <cell r="AD131">
            <v>2</v>
          </cell>
          <cell r="AE131">
            <v>7463</v>
          </cell>
          <cell r="AF131">
            <v>2405</v>
          </cell>
          <cell r="AG131">
            <v>10909</v>
          </cell>
          <cell r="AH131">
            <v>6138</v>
          </cell>
          <cell r="AJ131">
            <v>5073</v>
          </cell>
          <cell r="AK131">
            <v>4742</v>
          </cell>
          <cell r="AL131">
            <v>0</v>
          </cell>
          <cell r="AM131">
            <v>0</v>
          </cell>
          <cell r="AN131">
            <v>2379</v>
          </cell>
          <cell r="AO131">
            <v>4244</v>
          </cell>
          <cell r="AP131">
            <v>2842</v>
          </cell>
          <cell r="AQ131">
            <v>8332</v>
          </cell>
          <cell r="AS131">
            <v>1423</v>
          </cell>
          <cell r="AT131">
            <v>744</v>
          </cell>
          <cell r="AV131">
            <v>0</v>
          </cell>
          <cell r="AW131">
            <v>0</v>
          </cell>
          <cell r="AX131">
            <v>8383</v>
          </cell>
          <cell r="AY131">
            <v>7117</v>
          </cell>
          <cell r="AZ131">
            <v>0</v>
          </cell>
          <cell r="BB131">
            <v>2710</v>
          </cell>
          <cell r="BC131">
            <v>4041</v>
          </cell>
          <cell r="BD131">
            <v>2867</v>
          </cell>
          <cell r="BE131">
            <v>2447</v>
          </cell>
          <cell r="BF131">
            <v>2089</v>
          </cell>
          <cell r="BG131">
            <v>5441</v>
          </cell>
          <cell r="BI131">
            <v>306</v>
          </cell>
          <cell r="BJ131">
            <v>50</v>
          </cell>
          <cell r="BK131">
            <v>981</v>
          </cell>
          <cell r="BL131">
            <v>200</v>
          </cell>
          <cell r="BN131">
            <v>13629</v>
          </cell>
          <cell r="BO131">
            <v>11931</v>
          </cell>
          <cell r="BQ131">
            <v>313</v>
          </cell>
          <cell r="BR131">
            <v>1730</v>
          </cell>
          <cell r="BS131">
            <v>0</v>
          </cell>
          <cell r="BT131">
            <v>0</v>
          </cell>
          <cell r="BU131">
            <v>1445</v>
          </cell>
          <cell r="BV131">
            <v>3302</v>
          </cell>
          <cell r="BW131">
            <v>986</v>
          </cell>
          <cell r="BX131">
            <v>1999</v>
          </cell>
          <cell r="BZ131">
            <v>0</v>
          </cell>
        </row>
        <row r="132">
          <cell r="D132">
            <v>894</v>
          </cell>
          <cell r="E132">
            <v>193</v>
          </cell>
          <cell r="F132">
            <v>4694</v>
          </cell>
          <cell r="G132">
            <v>8503</v>
          </cell>
          <cell r="H132">
            <v>0</v>
          </cell>
          <cell r="I132">
            <v>1</v>
          </cell>
          <cell r="J132">
            <v>0</v>
          </cell>
          <cell r="K132">
            <v>4036</v>
          </cell>
          <cell r="L132">
            <v>4656</v>
          </cell>
          <cell r="M132">
            <v>3578</v>
          </cell>
          <cell r="O132">
            <v>11118</v>
          </cell>
          <cell r="P132">
            <v>3685</v>
          </cell>
          <cell r="R132">
            <v>5044</v>
          </cell>
          <cell r="S132">
            <v>3182</v>
          </cell>
          <cell r="T132">
            <v>1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4773</v>
          </cell>
          <cell r="AB132">
            <v>4749</v>
          </cell>
          <cell r="AC132">
            <v>3</v>
          </cell>
          <cell r="AD132">
            <v>2</v>
          </cell>
          <cell r="AE132">
            <v>7480</v>
          </cell>
          <cell r="AF132">
            <v>2394</v>
          </cell>
          <cell r="AG132">
            <v>10908</v>
          </cell>
          <cell r="AH132">
            <v>6044</v>
          </cell>
          <cell r="AJ132">
            <v>5009</v>
          </cell>
          <cell r="AK132">
            <v>4666</v>
          </cell>
          <cell r="AL132">
            <v>0</v>
          </cell>
          <cell r="AM132">
            <v>0</v>
          </cell>
          <cell r="AN132">
            <v>2428</v>
          </cell>
          <cell r="AO132">
            <v>4152</v>
          </cell>
          <cell r="AP132">
            <v>2828</v>
          </cell>
          <cell r="AQ132">
            <v>8398</v>
          </cell>
          <cell r="AS132">
            <v>1432</v>
          </cell>
          <cell r="AT132">
            <v>736</v>
          </cell>
          <cell r="AV132">
            <v>0</v>
          </cell>
          <cell r="AW132">
            <v>1</v>
          </cell>
          <cell r="AX132">
            <v>8347</v>
          </cell>
          <cell r="AY132">
            <v>7062</v>
          </cell>
          <cell r="AZ132">
            <v>0</v>
          </cell>
          <cell r="BB132">
            <v>2712</v>
          </cell>
          <cell r="BC132">
            <v>4042</v>
          </cell>
          <cell r="BD132">
            <v>2856</v>
          </cell>
          <cell r="BE132">
            <v>2449</v>
          </cell>
          <cell r="BF132">
            <v>2102</v>
          </cell>
          <cell r="BG132">
            <v>5421</v>
          </cell>
          <cell r="BI132">
            <v>301</v>
          </cell>
          <cell r="BJ132">
            <v>49</v>
          </cell>
          <cell r="BK132">
            <v>986</v>
          </cell>
          <cell r="BL132">
            <v>198</v>
          </cell>
          <cell r="BN132">
            <v>13682</v>
          </cell>
          <cell r="BO132">
            <v>12010</v>
          </cell>
          <cell r="BQ132">
            <v>317</v>
          </cell>
          <cell r="BR132">
            <v>1729</v>
          </cell>
          <cell r="BS132">
            <v>0</v>
          </cell>
          <cell r="BT132">
            <v>1</v>
          </cell>
          <cell r="BU132">
            <v>1460</v>
          </cell>
          <cell r="BV132">
            <v>3325</v>
          </cell>
          <cell r="BW132">
            <v>987</v>
          </cell>
          <cell r="BX132">
            <v>2058</v>
          </cell>
          <cell r="BZ132">
            <v>0</v>
          </cell>
        </row>
        <row r="133">
          <cell r="D133">
            <v>890</v>
          </cell>
          <cell r="E133">
            <v>186</v>
          </cell>
          <cell r="F133">
            <v>4697</v>
          </cell>
          <cell r="G133">
            <v>8492</v>
          </cell>
          <cell r="H133">
            <v>1</v>
          </cell>
          <cell r="I133">
            <v>0</v>
          </cell>
          <cell r="J133">
            <v>0</v>
          </cell>
          <cell r="K133">
            <v>4018</v>
          </cell>
          <cell r="L133">
            <v>4645</v>
          </cell>
          <cell r="M133">
            <v>3589</v>
          </cell>
          <cell r="O133">
            <v>11100</v>
          </cell>
          <cell r="P133">
            <v>3667</v>
          </cell>
          <cell r="R133">
            <v>5053</v>
          </cell>
          <cell r="S133">
            <v>3181</v>
          </cell>
          <cell r="T133">
            <v>1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4771</v>
          </cell>
          <cell r="AB133">
            <v>4753</v>
          </cell>
          <cell r="AC133">
            <v>3</v>
          </cell>
          <cell r="AD133">
            <v>2</v>
          </cell>
          <cell r="AE133">
            <v>7476</v>
          </cell>
          <cell r="AF133">
            <v>2394</v>
          </cell>
          <cell r="AG133">
            <v>10823</v>
          </cell>
          <cell r="AH133">
            <v>6094</v>
          </cell>
          <cell r="AJ133">
            <v>5012</v>
          </cell>
          <cell r="AK133">
            <v>4663</v>
          </cell>
          <cell r="AL133">
            <v>0</v>
          </cell>
          <cell r="AM133">
            <v>0</v>
          </cell>
          <cell r="AN133">
            <v>2408</v>
          </cell>
          <cell r="AO133">
            <v>4175</v>
          </cell>
          <cell r="AP133">
            <v>2848</v>
          </cell>
          <cell r="AQ133">
            <v>8302</v>
          </cell>
          <cell r="AS133">
            <v>1433</v>
          </cell>
          <cell r="AT133">
            <v>736</v>
          </cell>
          <cell r="AV133">
            <v>0</v>
          </cell>
          <cell r="AW133">
            <v>0</v>
          </cell>
          <cell r="AX133">
            <v>8313</v>
          </cell>
          <cell r="AY133">
            <v>7101</v>
          </cell>
          <cell r="AZ133">
            <v>0</v>
          </cell>
          <cell r="BB133">
            <v>2702</v>
          </cell>
          <cell r="BC133">
            <v>4044</v>
          </cell>
          <cell r="BD133">
            <v>2863</v>
          </cell>
          <cell r="BE133">
            <v>2448</v>
          </cell>
          <cell r="BF133">
            <v>2102</v>
          </cell>
          <cell r="BG133">
            <v>5429</v>
          </cell>
          <cell r="BI133">
            <v>305</v>
          </cell>
          <cell r="BJ133">
            <v>50</v>
          </cell>
          <cell r="BK133">
            <v>985</v>
          </cell>
          <cell r="BL133">
            <v>198</v>
          </cell>
          <cell r="BN133">
            <v>13639</v>
          </cell>
          <cell r="BO133">
            <v>11974</v>
          </cell>
          <cell r="BQ133">
            <v>314</v>
          </cell>
          <cell r="BR133">
            <v>1732</v>
          </cell>
          <cell r="BS133">
            <v>0</v>
          </cell>
          <cell r="BT133">
            <v>0</v>
          </cell>
          <cell r="BU133">
            <v>1450</v>
          </cell>
          <cell r="BV133">
            <v>3316</v>
          </cell>
          <cell r="BW133">
            <v>982</v>
          </cell>
          <cell r="BX133">
            <v>2061</v>
          </cell>
          <cell r="BZ133">
            <v>0</v>
          </cell>
        </row>
        <row r="134">
          <cell r="D134">
            <v>883</v>
          </cell>
          <cell r="E134">
            <v>184</v>
          </cell>
          <cell r="F134">
            <v>4694</v>
          </cell>
          <cell r="G134">
            <v>8493</v>
          </cell>
          <cell r="H134">
            <v>0</v>
          </cell>
          <cell r="I134">
            <v>0</v>
          </cell>
          <cell r="J134">
            <v>0</v>
          </cell>
          <cell r="K134">
            <v>4044</v>
          </cell>
          <cell r="L134">
            <v>4677</v>
          </cell>
          <cell r="M134">
            <v>3560</v>
          </cell>
          <cell r="O134">
            <v>11122</v>
          </cell>
          <cell r="P134">
            <v>3639</v>
          </cell>
          <cell r="R134">
            <v>5070</v>
          </cell>
          <cell r="S134">
            <v>3186</v>
          </cell>
          <cell r="T134">
            <v>1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4782</v>
          </cell>
          <cell r="AB134">
            <v>4756</v>
          </cell>
          <cell r="AC134">
            <v>2</v>
          </cell>
          <cell r="AD134">
            <v>2</v>
          </cell>
          <cell r="AE134">
            <v>7409</v>
          </cell>
          <cell r="AF134">
            <v>2377</v>
          </cell>
          <cell r="AG134">
            <v>10893</v>
          </cell>
          <cell r="AH134">
            <v>6174</v>
          </cell>
          <cell r="AJ134">
            <v>5012</v>
          </cell>
          <cell r="AK134">
            <v>4660</v>
          </cell>
          <cell r="AL134">
            <v>0</v>
          </cell>
          <cell r="AM134">
            <v>0</v>
          </cell>
          <cell r="AN134">
            <v>2552</v>
          </cell>
          <cell r="AO134">
            <v>4154</v>
          </cell>
          <cell r="AP134">
            <v>2791</v>
          </cell>
          <cell r="AQ134">
            <v>8379</v>
          </cell>
          <cell r="AS134">
            <v>1430</v>
          </cell>
          <cell r="AT134">
            <v>729</v>
          </cell>
          <cell r="AV134">
            <v>0</v>
          </cell>
          <cell r="AW134">
            <v>0</v>
          </cell>
          <cell r="AX134">
            <v>8428</v>
          </cell>
          <cell r="AY134">
            <v>7140</v>
          </cell>
          <cell r="AZ134">
            <v>0</v>
          </cell>
          <cell r="BB134">
            <v>2700</v>
          </cell>
          <cell r="BC134">
            <v>4041</v>
          </cell>
          <cell r="BD134">
            <v>2864</v>
          </cell>
          <cell r="BE134">
            <v>2480</v>
          </cell>
          <cell r="BF134">
            <v>2096</v>
          </cell>
          <cell r="BG134">
            <v>5619</v>
          </cell>
          <cell r="BI134">
            <v>302</v>
          </cell>
          <cell r="BJ134">
            <v>49</v>
          </cell>
          <cell r="BK134">
            <v>986</v>
          </cell>
          <cell r="BL134">
            <v>199</v>
          </cell>
          <cell r="BN134">
            <v>13673</v>
          </cell>
          <cell r="BO134">
            <v>11903</v>
          </cell>
          <cell r="BQ134">
            <v>315</v>
          </cell>
          <cell r="BR134">
            <v>1729</v>
          </cell>
          <cell r="BS134">
            <v>0</v>
          </cell>
          <cell r="BT134">
            <v>1</v>
          </cell>
          <cell r="BU134">
            <v>1461</v>
          </cell>
          <cell r="BV134">
            <v>3311</v>
          </cell>
          <cell r="BW134">
            <v>984</v>
          </cell>
          <cell r="BX134">
            <v>2054</v>
          </cell>
          <cell r="BZ13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55"/>
  <sheetViews>
    <sheetView workbookViewId="0">
      <selection activeCell="D11" sqref="D11"/>
    </sheetView>
  </sheetViews>
  <sheetFormatPr defaultColWidth="12.7109375" defaultRowHeight="12.75"/>
  <cols>
    <col min="1" max="1" width="11.42578125" style="33" customWidth="1"/>
    <col min="2" max="2" width="8" style="33" customWidth="1"/>
    <col min="3" max="3" width="15.140625" style="33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83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57"/>
    </row>
    <row r="3" spans="1:83" s="6" customFormat="1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3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>
      <c r="B4" s="8"/>
      <c r="C4" s="8"/>
      <c r="D4" s="8"/>
      <c r="E4" s="8"/>
      <c r="F4" s="8"/>
      <c r="G4" s="8"/>
      <c r="H4" s="8"/>
      <c r="I4" s="8" t="s">
        <v>130</v>
      </c>
      <c r="J4" s="8"/>
      <c r="K4" s="8"/>
      <c r="L4" s="8"/>
      <c r="M4" s="8"/>
      <c r="N4" s="8"/>
      <c r="O4" s="8"/>
      <c r="P4" s="8"/>
      <c r="Q4" s="8"/>
      <c r="R4" s="8"/>
      <c r="S4" s="8"/>
      <c r="T4" s="83" t="str">
        <f t="shared" si="0"/>
        <v xml:space="preserve">за  18.12.2019 года (время московское). </v>
      </c>
      <c r="U4" s="8"/>
      <c r="V4" s="8"/>
      <c r="AE4" s="8" t="str">
        <f>$I4</f>
        <v xml:space="preserve">за  18.12.2019 года (время московское). </v>
      </c>
      <c r="AQ4" s="8" t="str">
        <f>$I4</f>
        <v xml:space="preserve">за  18.12.2019 года (время московское). </v>
      </c>
      <c r="BD4" s="8" t="str">
        <f>$I4</f>
        <v xml:space="preserve">за  18.12.2019 года (время московское). </v>
      </c>
      <c r="BN4" s="8"/>
      <c r="BT4" s="8" t="str">
        <f>$I4</f>
        <v xml:space="preserve">за  18.12.2019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11" t="s">
        <v>109</v>
      </c>
      <c r="J5" s="11"/>
      <c r="K5" s="11"/>
      <c r="L5" s="11"/>
      <c r="M5" s="11"/>
      <c r="N5" s="59"/>
      <c r="O5" s="11"/>
      <c r="P5" s="11"/>
      <c r="Q5" s="11"/>
      <c r="R5" s="11"/>
      <c r="S5" s="11"/>
      <c r="T5" s="83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86" t="s">
        <v>2</v>
      </c>
      <c r="B8" s="87" t="s">
        <v>3</v>
      </c>
      <c r="C8" s="88" t="s">
        <v>127</v>
      </c>
      <c r="D8" s="89" t="s">
        <v>5</v>
      </c>
      <c r="E8" s="90"/>
      <c r="F8" s="90"/>
      <c r="G8" s="90"/>
      <c r="H8" s="90"/>
      <c r="I8" s="90"/>
      <c r="J8" s="90"/>
      <c r="K8" s="90"/>
      <c r="L8" s="90"/>
      <c r="M8" s="90"/>
      <c r="N8" s="88" t="s">
        <v>5</v>
      </c>
      <c r="O8" s="84" t="s">
        <v>6</v>
      </c>
      <c r="P8" s="85"/>
      <c r="Q8" s="93" t="s">
        <v>6</v>
      </c>
      <c r="R8" s="89" t="s">
        <v>7</v>
      </c>
      <c r="S8" s="90"/>
      <c r="T8" s="90"/>
      <c r="U8" s="90"/>
      <c r="V8" s="90"/>
      <c r="W8" s="90"/>
      <c r="X8" s="90"/>
      <c r="Y8" s="91"/>
      <c r="Z8" s="88" t="s">
        <v>8</v>
      </c>
      <c r="AA8" s="89" t="s">
        <v>9</v>
      </c>
      <c r="AB8" s="90"/>
      <c r="AC8" s="90"/>
      <c r="AD8" s="90"/>
      <c r="AE8" s="90"/>
      <c r="AF8" s="90"/>
      <c r="AG8" s="90"/>
      <c r="AH8" s="91"/>
      <c r="AI8" s="88" t="s">
        <v>10</v>
      </c>
      <c r="AJ8" s="92" t="s">
        <v>11</v>
      </c>
      <c r="AK8" s="92"/>
      <c r="AL8" s="92"/>
      <c r="AM8" s="92"/>
      <c r="AN8" s="92"/>
      <c r="AO8" s="92"/>
      <c r="AP8" s="92"/>
      <c r="AQ8" s="92"/>
      <c r="AR8" s="88" t="s">
        <v>12</v>
      </c>
      <c r="AS8" s="89" t="s">
        <v>13</v>
      </c>
      <c r="AT8" s="90"/>
      <c r="AU8" s="88" t="s">
        <v>13</v>
      </c>
      <c r="AV8" s="92" t="s">
        <v>14</v>
      </c>
      <c r="AW8" s="92"/>
      <c r="AX8" s="92"/>
      <c r="AY8" s="92"/>
      <c r="AZ8" s="92"/>
      <c r="BA8" s="88" t="s">
        <v>14</v>
      </c>
      <c r="BB8" s="92" t="s">
        <v>15</v>
      </c>
      <c r="BC8" s="92"/>
      <c r="BD8" s="92"/>
      <c r="BE8" s="92"/>
      <c r="BF8" s="92"/>
      <c r="BG8" s="92"/>
      <c r="BH8" s="88" t="s">
        <v>15</v>
      </c>
      <c r="BI8" s="89" t="s">
        <v>16</v>
      </c>
      <c r="BJ8" s="90"/>
      <c r="BK8" s="90"/>
      <c r="BL8" s="91"/>
      <c r="BM8" s="88" t="s">
        <v>16</v>
      </c>
      <c r="BN8" s="92" t="s">
        <v>17</v>
      </c>
      <c r="BO8" s="92"/>
      <c r="BP8" s="88" t="s">
        <v>17</v>
      </c>
      <c r="BQ8" s="95" t="s">
        <v>18</v>
      </c>
      <c r="BR8" s="96"/>
      <c r="BS8" s="96"/>
      <c r="BT8" s="96"/>
      <c r="BU8" s="96"/>
      <c r="BV8" s="96"/>
      <c r="BW8" s="96"/>
      <c r="BX8" s="97"/>
      <c r="BY8" s="88" t="s">
        <v>18</v>
      </c>
      <c r="BZ8" s="88" t="s">
        <v>118</v>
      </c>
      <c r="CA8" s="88"/>
      <c r="CB8" s="88"/>
      <c r="CC8" s="16" t="s">
        <v>66</v>
      </c>
    </row>
    <row r="9" spans="1:83" ht="25.5">
      <c r="A9" s="86"/>
      <c r="B9" s="87"/>
      <c r="C9" s="88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88"/>
      <c r="O9" s="17" t="s">
        <v>30</v>
      </c>
      <c r="P9" s="17" t="s">
        <v>31</v>
      </c>
      <c r="Q9" s="94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88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88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88"/>
      <c r="AS9" s="17" t="s">
        <v>34</v>
      </c>
      <c r="AT9" s="17" t="s">
        <v>65</v>
      </c>
      <c r="AU9" s="88"/>
      <c r="AV9" s="17" t="s">
        <v>103</v>
      </c>
      <c r="AW9" s="17" t="s">
        <v>104</v>
      </c>
      <c r="AX9" s="17" t="s">
        <v>20</v>
      </c>
      <c r="AY9" s="17" t="s">
        <v>22</v>
      </c>
      <c r="AZ9" s="17" t="s">
        <v>23</v>
      </c>
      <c r="BA9" s="88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88"/>
      <c r="BI9" s="17" t="s">
        <v>20</v>
      </c>
      <c r="BJ9" s="17" t="s">
        <v>21</v>
      </c>
      <c r="BK9" s="17" t="s">
        <v>22</v>
      </c>
      <c r="BL9" s="17" t="s">
        <v>23</v>
      </c>
      <c r="BM9" s="88"/>
      <c r="BN9" s="17" t="s">
        <v>36</v>
      </c>
      <c r="BO9" s="17" t="s">
        <v>37</v>
      </c>
      <c r="BP9" s="88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88"/>
      <c r="BZ9" s="88"/>
      <c r="CA9" s="88"/>
      <c r="CB9" s="88"/>
    </row>
    <row r="10" spans="1:83" s="5" customFormat="1" ht="12" customHeight="1">
      <c r="A10" s="18"/>
      <c r="B10" s="19" t="s">
        <v>38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 t="s">
        <v>39</v>
      </c>
      <c r="M10" s="19" t="s">
        <v>39</v>
      </c>
      <c r="N10" s="19" t="s">
        <v>39</v>
      </c>
      <c r="O10" s="19" t="s">
        <v>39</v>
      </c>
      <c r="P10" s="19" t="s">
        <v>39</v>
      </c>
      <c r="Q10" s="19" t="s">
        <v>39</v>
      </c>
      <c r="R10" s="19" t="s">
        <v>39</v>
      </c>
      <c r="S10" s="19" t="s">
        <v>39</v>
      </c>
      <c r="T10" s="19" t="s">
        <v>39</v>
      </c>
      <c r="U10" s="19" t="s">
        <v>39</v>
      </c>
      <c r="V10" s="19" t="s">
        <v>39</v>
      </c>
      <c r="W10" s="19" t="s">
        <v>39</v>
      </c>
      <c r="X10" s="19" t="s">
        <v>39</v>
      </c>
      <c r="Y10" s="19" t="s">
        <v>39</v>
      </c>
      <c r="Z10" s="19" t="s">
        <v>39</v>
      </c>
      <c r="AA10" s="19" t="s">
        <v>39</v>
      </c>
      <c r="AB10" s="19" t="s">
        <v>39</v>
      </c>
      <c r="AC10" s="19" t="s">
        <v>39</v>
      </c>
      <c r="AD10" s="19" t="s">
        <v>39</v>
      </c>
      <c r="AE10" s="19" t="s">
        <v>39</v>
      </c>
      <c r="AF10" s="19" t="s">
        <v>39</v>
      </c>
      <c r="AG10" s="19" t="s">
        <v>39</v>
      </c>
      <c r="AH10" s="19" t="s">
        <v>39</v>
      </c>
      <c r="AI10" s="19" t="s">
        <v>39</v>
      </c>
      <c r="AJ10" s="19" t="s">
        <v>39</v>
      </c>
      <c r="AK10" s="19" t="s">
        <v>39</v>
      </c>
      <c r="AL10" s="19" t="s">
        <v>39</v>
      </c>
      <c r="AM10" s="19" t="s">
        <v>39</v>
      </c>
      <c r="AN10" s="19" t="s">
        <v>39</v>
      </c>
      <c r="AO10" s="19" t="s">
        <v>39</v>
      </c>
      <c r="AP10" s="19" t="s">
        <v>39</v>
      </c>
      <c r="AQ10" s="19" t="s">
        <v>39</v>
      </c>
      <c r="AR10" s="19" t="s">
        <v>39</v>
      </c>
      <c r="AS10" s="19" t="s">
        <v>39</v>
      </c>
      <c r="AT10" s="19" t="s">
        <v>39</v>
      </c>
      <c r="AU10" s="19" t="s">
        <v>39</v>
      </c>
      <c r="AV10" s="19" t="s">
        <v>39</v>
      </c>
      <c r="AW10" s="19" t="s">
        <v>39</v>
      </c>
      <c r="AX10" s="19" t="s">
        <v>39</v>
      </c>
      <c r="AY10" s="19" t="s">
        <v>39</v>
      </c>
      <c r="AZ10" s="19" t="s">
        <v>39</v>
      </c>
      <c r="BA10" s="19" t="s">
        <v>39</v>
      </c>
      <c r="BB10" s="19" t="s">
        <v>39</v>
      </c>
      <c r="BC10" s="19" t="s">
        <v>39</v>
      </c>
      <c r="BD10" s="19" t="s">
        <v>39</v>
      </c>
      <c r="BE10" s="19" t="s">
        <v>39</v>
      </c>
      <c r="BF10" s="19" t="s">
        <v>39</v>
      </c>
      <c r="BG10" s="19" t="s">
        <v>39</v>
      </c>
      <c r="BH10" s="19" t="s">
        <v>39</v>
      </c>
      <c r="BI10" s="19" t="s">
        <v>39</v>
      </c>
      <c r="BJ10" s="19" t="s">
        <v>39</v>
      </c>
      <c r="BK10" s="19" t="s">
        <v>39</v>
      </c>
      <c r="BL10" s="19" t="s">
        <v>39</v>
      </c>
      <c r="BM10" s="19" t="s">
        <v>39</v>
      </c>
      <c r="BN10" s="19" t="s">
        <v>39</v>
      </c>
      <c r="BO10" s="19" t="s">
        <v>39</v>
      </c>
      <c r="BP10" s="19" t="s">
        <v>39</v>
      </c>
      <c r="BQ10" s="19" t="s">
        <v>39</v>
      </c>
      <c r="BR10" s="19" t="s">
        <v>39</v>
      </c>
      <c r="BS10" s="19" t="s">
        <v>39</v>
      </c>
      <c r="BT10" s="19" t="s">
        <v>39</v>
      </c>
      <c r="BU10" s="19" t="s">
        <v>39</v>
      </c>
      <c r="BV10" s="19" t="s">
        <v>39</v>
      </c>
      <c r="BW10" s="19" t="s">
        <v>39</v>
      </c>
      <c r="BX10" s="19" t="s">
        <v>39</v>
      </c>
      <c r="BY10" s="19" t="s">
        <v>39</v>
      </c>
      <c r="BZ10" s="19" t="s">
        <v>39</v>
      </c>
      <c r="CA10" s="19"/>
      <c r="CB10" s="19"/>
    </row>
    <row r="11" spans="1:83" s="5" customFormat="1" ht="12.75" customHeight="1">
      <c r="A11" s="20">
        <v>43817</v>
      </c>
      <c r="B11" s="21" t="s">
        <v>40</v>
      </c>
      <c r="C11" s="22">
        <f t="shared" ref="C11:C34" si="1">$N11+$Q11+$Z11+$AI11+$AR11+$AU11+$BA11+$BH11+$BM11+$BP11+$BY11-$BZ11</f>
        <v>187.58800000000002</v>
      </c>
      <c r="D11" s="82">
        <v>0</v>
      </c>
      <c r="E11" s="82">
        <v>4.0199999999999996</v>
      </c>
      <c r="F11" s="82">
        <v>4.66</v>
      </c>
      <c r="G11" s="82">
        <v>3.5939999999999999</v>
      </c>
      <c r="H11" s="82">
        <v>0</v>
      </c>
      <c r="I11" s="82">
        <v>0</v>
      </c>
      <c r="J11" s="82">
        <v>0.65300000000000002</v>
      </c>
      <c r="K11" s="82">
        <v>0.19700000000000001</v>
      </c>
      <c r="L11" s="82">
        <v>4.4530000000000003</v>
      </c>
      <c r="M11" s="82">
        <v>8.9979999999999993</v>
      </c>
      <c r="N11" s="47">
        <f>SUM(D11:M11)</f>
        <v>26.574999999999996</v>
      </c>
      <c r="O11" s="82">
        <v>11.099</v>
      </c>
      <c r="P11" s="82">
        <v>3.69</v>
      </c>
      <c r="Q11" s="47">
        <f>O11+P11</f>
        <v>14.789</v>
      </c>
      <c r="R11" s="82">
        <v>0</v>
      </c>
      <c r="S11" s="82">
        <v>0</v>
      </c>
      <c r="T11" s="82">
        <v>0</v>
      </c>
      <c r="U11" s="82">
        <v>0</v>
      </c>
      <c r="V11" s="82">
        <v>5.0670000000000002</v>
      </c>
      <c r="W11" s="82">
        <v>3.1760000000000002</v>
      </c>
      <c r="X11" s="82">
        <v>1E-3</v>
      </c>
      <c r="Y11" s="82">
        <v>0</v>
      </c>
      <c r="Z11" s="23">
        <f t="shared" ref="Z11:Z34" si="2">SUM(R11:Y11)</f>
        <v>8.2439999999999998</v>
      </c>
      <c r="AA11" s="82">
        <v>7.3819999999999997</v>
      </c>
      <c r="AB11" s="82">
        <v>2.371</v>
      </c>
      <c r="AC11" s="82">
        <v>10.875</v>
      </c>
      <c r="AD11" s="82">
        <v>5.7009999999999996</v>
      </c>
      <c r="AE11" s="82">
        <v>5.0289999999999999</v>
      </c>
      <c r="AF11" s="82">
        <v>4.4969999999999999</v>
      </c>
      <c r="AG11" s="82">
        <v>2E-3</v>
      </c>
      <c r="AH11" s="82">
        <v>2E-3</v>
      </c>
      <c r="AI11" s="23">
        <f t="shared" ref="AI11:AI34" si="3">SUM(AA11:AH11)</f>
        <v>35.859000000000009</v>
      </c>
      <c r="AJ11" s="82">
        <v>2.7229999999999999</v>
      </c>
      <c r="AK11" s="82">
        <v>4.1639999999999997</v>
      </c>
      <c r="AL11" s="82">
        <v>2.8210000000000002</v>
      </c>
      <c r="AM11" s="82">
        <v>8.35</v>
      </c>
      <c r="AN11" s="82">
        <v>5.0919999999999996</v>
      </c>
      <c r="AO11" s="82">
        <v>4.8250000000000002</v>
      </c>
      <c r="AP11" s="82">
        <v>0</v>
      </c>
      <c r="AQ11" s="82">
        <v>0</v>
      </c>
      <c r="AR11" s="23">
        <f t="shared" ref="AR11:AR34" si="4">SUM(AJ11:AQ11)</f>
        <v>27.974999999999998</v>
      </c>
      <c r="AS11" s="82">
        <v>1.4039999999999999</v>
      </c>
      <c r="AT11" s="82">
        <v>0.745</v>
      </c>
      <c r="AU11" s="23">
        <f>SUM(AS11:AT11)</f>
        <v>2.149</v>
      </c>
      <c r="AV11" s="82">
        <v>0</v>
      </c>
      <c r="AW11" s="82">
        <v>1E-3</v>
      </c>
      <c r="AX11" s="82">
        <v>8.3940000000000001</v>
      </c>
      <c r="AY11" s="82">
        <v>7.1</v>
      </c>
      <c r="AZ11" s="82">
        <v>0</v>
      </c>
      <c r="BA11" s="23">
        <f>SUM(AV11:AZ11)</f>
        <v>15.494999999999999</v>
      </c>
      <c r="BB11" s="82">
        <v>2.8119999999999998</v>
      </c>
      <c r="BC11" s="82">
        <v>2.4769999999999999</v>
      </c>
      <c r="BD11" s="82">
        <v>2.1019999999999999</v>
      </c>
      <c r="BE11" s="82">
        <v>5.3979999999999997</v>
      </c>
      <c r="BF11" s="82">
        <v>2.6960000000000002</v>
      </c>
      <c r="BG11" s="82">
        <v>4.0049999999999999</v>
      </c>
      <c r="BH11" s="23">
        <f t="shared" ref="BH11:BH34" si="5">SUM(BB11:BG11)</f>
        <v>19.489999999999998</v>
      </c>
      <c r="BI11" s="82">
        <v>0.67700000000000005</v>
      </c>
      <c r="BJ11" s="82">
        <v>0.05</v>
      </c>
      <c r="BK11" s="82">
        <v>0.67200000000000004</v>
      </c>
      <c r="BL11" s="82">
        <v>0.19500000000000001</v>
      </c>
      <c r="BM11" s="23">
        <f t="shared" ref="BM11:BM34" si="6">SUM(BI11:BL11)</f>
        <v>1.5940000000000001</v>
      </c>
      <c r="BN11" s="82">
        <v>13.683</v>
      </c>
      <c r="BO11" s="82">
        <v>11.869</v>
      </c>
      <c r="BP11" s="23">
        <f t="shared" ref="BP11:BP34" si="7">SUM(BN11:BO11)</f>
        <v>25.552</v>
      </c>
      <c r="BQ11" s="82">
        <v>1.456</v>
      </c>
      <c r="BR11" s="82">
        <v>3.3</v>
      </c>
      <c r="BS11" s="82">
        <v>0.98399999999999999</v>
      </c>
      <c r="BT11" s="82">
        <v>2.048</v>
      </c>
      <c r="BU11" s="82">
        <v>0.34499999999999997</v>
      </c>
      <c r="BV11" s="82">
        <v>1.732</v>
      </c>
      <c r="BW11" s="82">
        <v>0</v>
      </c>
      <c r="BX11" s="82">
        <v>1E-3</v>
      </c>
      <c r="BY11" s="23">
        <f>SUM(BQ11:BX11)</f>
        <v>9.8659999999999997</v>
      </c>
      <c r="BZ11" s="82">
        <v>0</v>
      </c>
      <c r="CA11" s="23"/>
      <c r="CB11" s="23"/>
      <c r="CC11" s="45">
        <f>$N11+$Q11+$Z11+$AI11+$AR11+$AU11+$BA11+$BH11+$BM11+$BP11+$BY11-$BZ11*0</f>
        <v>187.58800000000002</v>
      </c>
      <c r="CD11" s="5">
        <v>187588</v>
      </c>
      <c r="CE11" s="38">
        <f>CC11-CD11/1000</f>
        <v>0</v>
      </c>
    </row>
    <row r="12" spans="1:83" s="5" customFormat="1" ht="12.75" customHeight="1">
      <c r="A12" s="20">
        <f>$A$11</f>
        <v>43817</v>
      </c>
      <c r="B12" s="21" t="s">
        <v>41</v>
      </c>
      <c r="C12" s="22">
        <f t="shared" si="1"/>
        <v>187.62</v>
      </c>
      <c r="D12" s="82">
        <v>0</v>
      </c>
      <c r="E12" s="82">
        <v>3.9830000000000001</v>
      </c>
      <c r="F12" s="82">
        <v>4.6520000000000001</v>
      </c>
      <c r="G12" s="82">
        <v>3.5619999999999998</v>
      </c>
      <c r="H12" s="82">
        <v>1E-3</v>
      </c>
      <c r="I12" s="82">
        <v>0</v>
      </c>
      <c r="J12" s="82">
        <v>0.65100000000000002</v>
      </c>
      <c r="K12" s="82">
        <v>0.19900000000000001</v>
      </c>
      <c r="L12" s="82">
        <v>4.4509999999999996</v>
      </c>
      <c r="M12" s="82">
        <v>8.9939999999999998</v>
      </c>
      <c r="N12" s="47">
        <f t="shared" ref="N12:N34" si="8">SUM(D12:M12)</f>
        <v>26.492999999999999</v>
      </c>
      <c r="O12" s="82">
        <v>11.098000000000001</v>
      </c>
      <c r="P12" s="82">
        <v>3.6579999999999999</v>
      </c>
      <c r="Q12" s="47">
        <f t="shared" ref="Q12:Q34" si="9">O12+P12</f>
        <v>14.756</v>
      </c>
      <c r="R12" s="82">
        <v>0</v>
      </c>
      <c r="S12" s="82">
        <v>0</v>
      </c>
      <c r="T12" s="82">
        <v>0</v>
      </c>
      <c r="U12" s="82">
        <v>0</v>
      </c>
      <c r="V12" s="82">
        <v>5.069</v>
      </c>
      <c r="W12" s="82">
        <v>3.1760000000000002</v>
      </c>
      <c r="X12" s="82">
        <v>1E-3</v>
      </c>
      <c r="Y12" s="82">
        <v>0</v>
      </c>
      <c r="Z12" s="23">
        <f t="shared" si="2"/>
        <v>8.2460000000000004</v>
      </c>
      <c r="AA12" s="82">
        <v>7.4569999999999999</v>
      </c>
      <c r="AB12" s="82">
        <v>2.3809999999999998</v>
      </c>
      <c r="AC12" s="82">
        <v>10.808999999999999</v>
      </c>
      <c r="AD12" s="82">
        <v>5.819</v>
      </c>
      <c r="AE12" s="82">
        <v>5.0339999999999998</v>
      </c>
      <c r="AF12" s="82">
        <v>4.508</v>
      </c>
      <c r="AG12" s="82">
        <v>3.0000000000000001E-3</v>
      </c>
      <c r="AH12" s="82">
        <v>2E-3</v>
      </c>
      <c r="AI12" s="23">
        <f t="shared" si="3"/>
        <v>36.012999999999998</v>
      </c>
      <c r="AJ12" s="82">
        <v>2.7549999999999999</v>
      </c>
      <c r="AK12" s="82">
        <v>4.173</v>
      </c>
      <c r="AL12" s="82">
        <v>2.8220000000000001</v>
      </c>
      <c r="AM12" s="82">
        <v>8.3450000000000006</v>
      </c>
      <c r="AN12" s="82">
        <v>5.0910000000000002</v>
      </c>
      <c r="AO12" s="82">
        <v>4.8170000000000002</v>
      </c>
      <c r="AP12" s="82">
        <v>0</v>
      </c>
      <c r="AQ12" s="82">
        <v>0</v>
      </c>
      <c r="AR12" s="23">
        <f t="shared" si="4"/>
        <v>28.003</v>
      </c>
      <c r="AS12" s="82">
        <v>1.409</v>
      </c>
      <c r="AT12" s="82">
        <v>0.746</v>
      </c>
      <c r="AU12" s="23">
        <f t="shared" ref="AU12:AU34" si="10">SUM(AS12:AT12)</f>
        <v>2.1550000000000002</v>
      </c>
      <c r="AV12" s="82">
        <v>0</v>
      </c>
      <c r="AW12" s="82">
        <v>0</v>
      </c>
      <c r="AX12" s="82">
        <v>8.3049999999999997</v>
      </c>
      <c r="AY12" s="82">
        <v>7.0620000000000003</v>
      </c>
      <c r="AZ12" s="82">
        <v>0</v>
      </c>
      <c r="BA12" s="23">
        <f t="shared" ref="BA12:BA34" si="11">SUM(AV12:AZ12)</f>
        <v>15.367000000000001</v>
      </c>
      <c r="BB12" s="82">
        <v>2.8170000000000002</v>
      </c>
      <c r="BC12" s="82">
        <v>2.4660000000000002</v>
      </c>
      <c r="BD12" s="82">
        <v>2.0910000000000002</v>
      </c>
      <c r="BE12" s="82">
        <v>5.407</v>
      </c>
      <c r="BF12" s="82">
        <v>2.6930000000000001</v>
      </c>
      <c r="BG12" s="82">
        <v>3.984</v>
      </c>
      <c r="BH12" s="23">
        <f t="shared" si="5"/>
        <v>19.457999999999998</v>
      </c>
      <c r="BI12" s="82">
        <v>0.67100000000000004</v>
      </c>
      <c r="BJ12" s="82">
        <v>0.05</v>
      </c>
      <c r="BK12" s="82">
        <v>0.66600000000000004</v>
      </c>
      <c r="BL12" s="82">
        <v>0.191</v>
      </c>
      <c r="BM12" s="23">
        <f t="shared" si="6"/>
        <v>1.5780000000000001</v>
      </c>
      <c r="BN12" s="82">
        <v>13.744</v>
      </c>
      <c r="BO12" s="82">
        <v>11.929</v>
      </c>
      <c r="BP12" s="23">
        <f t="shared" si="7"/>
        <v>25.673000000000002</v>
      </c>
      <c r="BQ12" s="82">
        <v>1.4750000000000001</v>
      </c>
      <c r="BR12" s="82">
        <v>3.3109999999999999</v>
      </c>
      <c r="BS12" s="82">
        <v>0.98099999999999998</v>
      </c>
      <c r="BT12" s="82">
        <v>2.0339999999999998</v>
      </c>
      <c r="BU12" s="82">
        <v>0.34399999999999997</v>
      </c>
      <c r="BV12" s="82">
        <v>1.7330000000000001</v>
      </c>
      <c r="BW12" s="82">
        <v>0</v>
      </c>
      <c r="BX12" s="82">
        <v>0</v>
      </c>
      <c r="BY12" s="23">
        <f t="shared" ref="BY12:BY34" si="12">SUM(BQ12:BX12)</f>
        <v>9.8780000000000001</v>
      </c>
      <c r="BZ12" s="82">
        <v>0</v>
      </c>
      <c r="CA12" s="23"/>
      <c r="CB12" s="23"/>
      <c r="CC12" s="45">
        <f t="shared" ref="CC12:CC35" si="13">$N12+$Q12+$Z12+$AI12+$AR12+$AU12+$BA12+$BH12+$BM12+$BP12+$BY12-$BZ12*0</f>
        <v>187.62</v>
      </c>
      <c r="CD12" s="5">
        <v>187620</v>
      </c>
      <c r="CE12" s="38">
        <f t="shared" ref="CE12:CE34" si="14">CC12-CD12/1000</f>
        <v>0</v>
      </c>
    </row>
    <row r="13" spans="1:83" s="5" customFormat="1" ht="12.75" customHeight="1">
      <c r="A13" s="20">
        <f t="shared" ref="A13:A34" si="15">$A$11</f>
        <v>43817</v>
      </c>
      <c r="B13" s="21" t="s">
        <v>42</v>
      </c>
      <c r="C13" s="22">
        <f t="shared" si="1"/>
        <v>188.03</v>
      </c>
      <c r="D13" s="82">
        <v>0</v>
      </c>
      <c r="E13" s="82">
        <v>4.0069999999999997</v>
      </c>
      <c r="F13" s="82">
        <v>4.6660000000000004</v>
      </c>
      <c r="G13" s="82">
        <v>3.5819999999999999</v>
      </c>
      <c r="H13" s="82">
        <v>0</v>
      </c>
      <c r="I13" s="82">
        <v>1E-3</v>
      </c>
      <c r="J13" s="82">
        <v>0.65</v>
      </c>
      <c r="K13" s="82">
        <v>0.20399999999999999</v>
      </c>
      <c r="L13" s="82">
        <v>4.4530000000000003</v>
      </c>
      <c r="M13" s="82">
        <v>8.9969999999999999</v>
      </c>
      <c r="N13" s="47">
        <f t="shared" si="8"/>
        <v>26.56</v>
      </c>
      <c r="O13" s="82">
        <v>11.077999999999999</v>
      </c>
      <c r="P13" s="82">
        <v>3.6419999999999999</v>
      </c>
      <c r="Q13" s="47">
        <f t="shared" si="9"/>
        <v>14.719999999999999</v>
      </c>
      <c r="R13" s="82">
        <v>0</v>
      </c>
      <c r="S13" s="82">
        <v>0</v>
      </c>
      <c r="T13" s="82">
        <v>0</v>
      </c>
      <c r="U13" s="82">
        <v>0</v>
      </c>
      <c r="V13" s="82">
        <v>5.0599999999999996</v>
      </c>
      <c r="W13" s="82">
        <v>3.1760000000000002</v>
      </c>
      <c r="X13" s="82">
        <v>1E-3</v>
      </c>
      <c r="Y13" s="82">
        <v>0</v>
      </c>
      <c r="Z13" s="23">
        <f t="shared" si="2"/>
        <v>8.2370000000000001</v>
      </c>
      <c r="AA13" s="82">
        <v>7.5430000000000001</v>
      </c>
      <c r="AB13" s="82">
        <v>2.3860000000000001</v>
      </c>
      <c r="AC13" s="82">
        <v>10.775</v>
      </c>
      <c r="AD13" s="82">
        <v>6.069</v>
      </c>
      <c r="AE13" s="82">
        <v>5.0339999999999998</v>
      </c>
      <c r="AF13" s="82">
        <v>4.4930000000000003</v>
      </c>
      <c r="AG13" s="82">
        <v>3.0000000000000001E-3</v>
      </c>
      <c r="AH13" s="82">
        <v>2E-3</v>
      </c>
      <c r="AI13" s="23">
        <f t="shared" si="3"/>
        <v>36.305</v>
      </c>
      <c r="AJ13" s="82">
        <v>2.73</v>
      </c>
      <c r="AK13" s="82">
        <v>4.1749999999999998</v>
      </c>
      <c r="AL13" s="82">
        <v>2.8519999999999999</v>
      </c>
      <c r="AM13" s="82">
        <v>8.3079999999999998</v>
      </c>
      <c r="AN13" s="82">
        <v>5.1020000000000003</v>
      </c>
      <c r="AO13" s="82">
        <v>4.8179999999999996</v>
      </c>
      <c r="AP13" s="82">
        <v>0</v>
      </c>
      <c r="AQ13" s="82">
        <v>0</v>
      </c>
      <c r="AR13" s="23">
        <f t="shared" si="4"/>
        <v>27.984999999999999</v>
      </c>
      <c r="AS13" s="82">
        <v>1.4159999999999999</v>
      </c>
      <c r="AT13" s="82">
        <v>0.745</v>
      </c>
      <c r="AU13" s="23">
        <f t="shared" si="10"/>
        <v>2.161</v>
      </c>
      <c r="AV13" s="82">
        <v>0</v>
      </c>
      <c r="AW13" s="82">
        <v>0</v>
      </c>
      <c r="AX13" s="82">
        <v>8.3719999999999999</v>
      </c>
      <c r="AY13" s="82">
        <v>7.1180000000000003</v>
      </c>
      <c r="AZ13" s="82">
        <v>0</v>
      </c>
      <c r="BA13" s="23">
        <f t="shared" si="11"/>
        <v>15.49</v>
      </c>
      <c r="BB13" s="82">
        <v>2.8159999999999998</v>
      </c>
      <c r="BC13" s="82">
        <v>2.4529999999999998</v>
      </c>
      <c r="BD13" s="82">
        <v>2.0979999999999999</v>
      </c>
      <c r="BE13" s="82">
        <v>5.415</v>
      </c>
      <c r="BF13" s="82">
        <v>2.7050000000000001</v>
      </c>
      <c r="BG13" s="82">
        <v>4</v>
      </c>
      <c r="BH13" s="23">
        <f t="shared" si="5"/>
        <v>19.487000000000002</v>
      </c>
      <c r="BI13" s="82">
        <v>0.67600000000000005</v>
      </c>
      <c r="BJ13" s="82">
        <v>4.9000000000000002E-2</v>
      </c>
      <c r="BK13" s="82">
        <v>0.67200000000000004</v>
      </c>
      <c r="BL13" s="82">
        <v>0.19500000000000001</v>
      </c>
      <c r="BM13" s="23">
        <f t="shared" si="6"/>
        <v>1.5920000000000003</v>
      </c>
      <c r="BN13" s="82">
        <v>13.779</v>
      </c>
      <c r="BO13" s="82">
        <v>11.869</v>
      </c>
      <c r="BP13" s="23">
        <f t="shared" si="7"/>
        <v>25.648</v>
      </c>
      <c r="BQ13" s="82">
        <v>1.458</v>
      </c>
      <c r="BR13" s="82">
        <v>3.2959999999999998</v>
      </c>
      <c r="BS13" s="82">
        <v>0.97899999999999998</v>
      </c>
      <c r="BT13" s="82">
        <v>2.0390000000000001</v>
      </c>
      <c r="BU13" s="82">
        <v>0.34200000000000003</v>
      </c>
      <c r="BV13" s="82">
        <v>1.73</v>
      </c>
      <c r="BW13" s="82">
        <v>0</v>
      </c>
      <c r="BX13" s="82">
        <v>1E-3</v>
      </c>
      <c r="BY13" s="23">
        <f t="shared" si="12"/>
        <v>9.8450000000000006</v>
      </c>
      <c r="BZ13" s="82">
        <v>0</v>
      </c>
      <c r="CA13" s="23"/>
      <c r="CB13" s="23"/>
      <c r="CC13" s="45">
        <f t="shared" si="13"/>
        <v>188.03</v>
      </c>
      <c r="CD13" s="5">
        <v>188030</v>
      </c>
      <c r="CE13" s="38">
        <f t="shared" si="14"/>
        <v>0</v>
      </c>
    </row>
    <row r="14" spans="1:83" s="5" customFormat="1" ht="12.75" customHeight="1">
      <c r="A14" s="20">
        <f t="shared" si="15"/>
        <v>43817</v>
      </c>
      <c r="B14" s="21" t="s">
        <v>43</v>
      </c>
      <c r="C14" s="22">
        <f t="shared" si="1"/>
        <v>188.36700000000005</v>
      </c>
      <c r="D14" s="82">
        <v>0</v>
      </c>
      <c r="E14" s="82">
        <v>4.0170000000000003</v>
      </c>
      <c r="F14" s="82">
        <v>4.6470000000000002</v>
      </c>
      <c r="G14" s="82">
        <v>3.5630000000000002</v>
      </c>
      <c r="H14" s="82">
        <v>0</v>
      </c>
      <c r="I14" s="82">
        <v>0</v>
      </c>
      <c r="J14" s="82">
        <v>0.65700000000000003</v>
      </c>
      <c r="K14" s="82">
        <v>0.22800000000000001</v>
      </c>
      <c r="L14" s="82">
        <v>4.452</v>
      </c>
      <c r="M14" s="82">
        <v>8.9969999999999999</v>
      </c>
      <c r="N14" s="47">
        <f t="shared" si="8"/>
        <v>26.561</v>
      </c>
      <c r="O14" s="82">
        <v>11.074999999999999</v>
      </c>
      <c r="P14" s="82">
        <v>3.6930000000000001</v>
      </c>
      <c r="Q14" s="47">
        <f t="shared" si="9"/>
        <v>14.767999999999999</v>
      </c>
      <c r="R14" s="82">
        <v>0</v>
      </c>
      <c r="S14" s="82">
        <v>0</v>
      </c>
      <c r="T14" s="82">
        <v>0</v>
      </c>
      <c r="U14" s="82">
        <v>0</v>
      </c>
      <c r="V14" s="82">
        <v>5.0430000000000001</v>
      </c>
      <c r="W14" s="82">
        <v>3.1749999999999998</v>
      </c>
      <c r="X14" s="82">
        <v>1E-3</v>
      </c>
      <c r="Y14" s="82">
        <v>0</v>
      </c>
      <c r="Z14" s="23">
        <f t="shared" si="2"/>
        <v>8.2189999999999994</v>
      </c>
      <c r="AA14" s="82">
        <v>7.4859999999999998</v>
      </c>
      <c r="AB14" s="82">
        <v>2.4060000000000001</v>
      </c>
      <c r="AC14" s="82">
        <v>10.849</v>
      </c>
      <c r="AD14" s="82">
        <v>6.1449999999999996</v>
      </c>
      <c r="AE14" s="82">
        <v>5.0430000000000001</v>
      </c>
      <c r="AF14" s="82">
        <v>4.4980000000000002</v>
      </c>
      <c r="AG14" s="82">
        <v>2E-3</v>
      </c>
      <c r="AH14" s="82">
        <v>2E-3</v>
      </c>
      <c r="AI14" s="23">
        <f t="shared" si="3"/>
        <v>36.431000000000004</v>
      </c>
      <c r="AJ14" s="82">
        <v>2.8119999999999998</v>
      </c>
      <c r="AK14" s="82">
        <v>4.2</v>
      </c>
      <c r="AL14" s="82">
        <v>2.8260000000000001</v>
      </c>
      <c r="AM14" s="82">
        <v>8.3640000000000008</v>
      </c>
      <c r="AN14" s="82">
        <v>5.1349999999999998</v>
      </c>
      <c r="AO14" s="82">
        <v>4.84</v>
      </c>
      <c r="AP14" s="82">
        <v>0</v>
      </c>
      <c r="AQ14" s="82">
        <v>0</v>
      </c>
      <c r="AR14" s="23">
        <f t="shared" si="4"/>
        <v>28.177000000000003</v>
      </c>
      <c r="AS14" s="82">
        <v>1.423</v>
      </c>
      <c r="AT14" s="82">
        <v>0.749</v>
      </c>
      <c r="AU14" s="23">
        <f t="shared" si="10"/>
        <v>2.1720000000000002</v>
      </c>
      <c r="AV14" s="82">
        <v>0</v>
      </c>
      <c r="AW14" s="82">
        <v>0</v>
      </c>
      <c r="AX14" s="82">
        <v>8.391</v>
      </c>
      <c r="AY14" s="82">
        <v>7.1539999999999999</v>
      </c>
      <c r="AZ14" s="82">
        <v>0</v>
      </c>
      <c r="BA14" s="23">
        <f t="shared" si="11"/>
        <v>15.545</v>
      </c>
      <c r="BB14" s="82">
        <v>2.8109999999999999</v>
      </c>
      <c r="BC14" s="82">
        <v>2.488</v>
      </c>
      <c r="BD14" s="82">
        <v>2.0979999999999999</v>
      </c>
      <c r="BE14" s="82">
        <v>5.415</v>
      </c>
      <c r="BF14" s="82">
        <v>2.6930000000000001</v>
      </c>
      <c r="BG14" s="82">
        <v>4.0030000000000001</v>
      </c>
      <c r="BH14" s="23">
        <f t="shared" si="5"/>
        <v>19.507999999999999</v>
      </c>
      <c r="BI14" s="82">
        <v>0.67100000000000004</v>
      </c>
      <c r="BJ14" s="82">
        <v>5.0999999999999997E-2</v>
      </c>
      <c r="BK14" s="82">
        <v>0.67100000000000004</v>
      </c>
      <c r="BL14" s="82">
        <v>0.193</v>
      </c>
      <c r="BM14" s="23">
        <f t="shared" si="6"/>
        <v>1.5860000000000003</v>
      </c>
      <c r="BN14" s="82">
        <v>13.683999999999999</v>
      </c>
      <c r="BO14" s="82">
        <v>11.877000000000001</v>
      </c>
      <c r="BP14" s="23">
        <f t="shared" si="7"/>
        <v>25.561</v>
      </c>
      <c r="BQ14" s="82">
        <v>1.472</v>
      </c>
      <c r="BR14" s="82">
        <v>3.2829999999999999</v>
      </c>
      <c r="BS14" s="82">
        <v>0.99099999999999999</v>
      </c>
      <c r="BT14" s="82">
        <v>2.0339999999999998</v>
      </c>
      <c r="BU14" s="82">
        <v>0.32700000000000001</v>
      </c>
      <c r="BV14" s="82">
        <v>1.732</v>
      </c>
      <c r="BW14" s="82">
        <v>0</v>
      </c>
      <c r="BX14" s="82">
        <v>0</v>
      </c>
      <c r="BY14" s="23">
        <f t="shared" si="12"/>
        <v>9.8389999999999986</v>
      </c>
      <c r="BZ14" s="82">
        <v>0</v>
      </c>
      <c r="CA14" s="23"/>
      <c r="CB14" s="23"/>
      <c r="CC14" s="45">
        <f t="shared" si="13"/>
        <v>188.36700000000005</v>
      </c>
      <c r="CD14" s="5">
        <v>188367</v>
      </c>
      <c r="CE14" s="38">
        <f t="shared" si="14"/>
        <v>0</v>
      </c>
    </row>
    <row r="15" spans="1:83" s="5" customFormat="1">
      <c r="A15" s="20">
        <f t="shared" si="15"/>
        <v>43817</v>
      </c>
      <c r="B15" s="21" t="s">
        <v>44</v>
      </c>
      <c r="C15" s="22">
        <f t="shared" si="1"/>
        <v>188.79900000000001</v>
      </c>
      <c r="D15" s="82">
        <v>0</v>
      </c>
      <c r="E15" s="82">
        <v>4.0460000000000003</v>
      </c>
      <c r="F15" s="82">
        <v>4.6520000000000001</v>
      </c>
      <c r="G15" s="82">
        <v>3.5859999999999999</v>
      </c>
      <c r="H15" s="82">
        <v>1E-3</v>
      </c>
      <c r="I15" s="82">
        <v>1E-3</v>
      </c>
      <c r="J15" s="82">
        <v>0.66700000000000004</v>
      </c>
      <c r="K15" s="82">
        <v>0.24199999999999999</v>
      </c>
      <c r="L15" s="82">
        <v>4.452</v>
      </c>
      <c r="M15" s="82">
        <v>8.8350000000000009</v>
      </c>
      <c r="N15" s="47">
        <f t="shared" si="8"/>
        <v>26.481999999999999</v>
      </c>
      <c r="O15" s="82">
        <v>11.076000000000001</v>
      </c>
      <c r="P15" s="82">
        <v>3.6709999999999998</v>
      </c>
      <c r="Q15" s="47">
        <f t="shared" si="9"/>
        <v>14.747</v>
      </c>
      <c r="R15" s="82">
        <v>0</v>
      </c>
      <c r="S15" s="82">
        <v>0</v>
      </c>
      <c r="T15" s="82">
        <v>0</v>
      </c>
      <c r="U15" s="82">
        <v>0</v>
      </c>
      <c r="V15" s="82">
        <v>5.0529999999999999</v>
      </c>
      <c r="W15" s="82">
        <v>3.177</v>
      </c>
      <c r="X15" s="82">
        <v>1E-3</v>
      </c>
      <c r="Y15" s="82">
        <v>0</v>
      </c>
      <c r="Z15" s="23">
        <f t="shared" si="2"/>
        <v>8.2309999999999999</v>
      </c>
      <c r="AA15" s="82">
        <v>7.55</v>
      </c>
      <c r="AB15" s="82">
        <v>2.4169999999999998</v>
      </c>
      <c r="AC15" s="82">
        <v>10.843999999999999</v>
      </c>
      <c r="AD15" s="82">
        <v>6.1210000000000004</v>
      </c>
      <c r="AE15" s="82">
        <v>5.1349999999999998</v>
      </c>
      <c r="AF15" s="82">
        <v>4.5679999999999996</v>
      </c>
      <c r="AG15" s="82">
        <v>3.0000000000000001E-3</v>
      </c>
      <c r="AH15" s="82">
        <v>2E-3</v>
      </c>
      <c r="AI15" s="23">
        <f t="shared" si="3"/>
        <v>36.64</v>
      </c>
      <c r="AJ15" s="82">
        <v>2.8519999999999999</v>
      </c>
      <c r="AK15" s="82">
        <v>4.1520000000000001</v>
      </c>
      <c r="AL15" s="82">
        <v>2.8479999999999999</v>
      </c>
      <c r="AM15" s="82">
        <v>8.3629999999999995</v>
      </c>
      <c r="AN15" s="82">
        <v>5.1310000000000002</v>
      </c>
      <c r="AO15" s="82">
        <v>4.8209999999999997</v>
      </c>
      <c r="AP15" s="82">
        <v>0</v>
      </c>
      <c r="AQ15" s="82">
        <v>0</v>
      </c>
      <c r="AR15" s="23">
        <f t="shared" si="4"/>
        <v>28.167000000000002</v>
      </c>
      <c r="AS15" s="82">
        <v>1.4490000000000001</v>
      </c>
      <c r="AT15" s="82">
        <v>0.749</v>
      </c>
      <c r="AU15" s="23">
        <f t="shared" si="10"/>
        <v>2.198</v>
      </c>
      <c r="AV15" s="82">
        <v>0</v>
      </c>
      <c r="AW15" s="82">
        <v>0</v>
      </c>
      <c r="AX15" s="82">
        <v>8.3919999999999995</v>
      </c>
      <c r="AY15" s="82">
        <v>7.1589999999999998</v>
      </c>
      <c r="AZ15" s="82">
        <v>-1E-3</v>
      </c>
      <c r="BA15" s="23">
        <f t="shared" si="11"/>
        <v>15.549999999999999</v>
      </c>
      <c r="BB15" s="82">
        <v>2.8149999999999999</v>
      </c>
      <c r="BC15" s="82">
        <v>2.5259999999999998</v>
      </c>
      <c r="BD15" s="82">
        <v>2.0979999999999999</v>
      </c>
      <c r="BE15" s="82">
        <v>5.5529999999999999</v>
      </c>
      <c r="BF15" s="82">
        <v>2.6949999999999998</v>
      </c>
      <c r="BG15" s="82">
        <v>4.0170000000000003</v>
      </c>
      <c r="BH15" s="23">
        <f t="shared" si="5"/>
        <v>19.704000000000001</v>
      </c>
      <c r="BI15" s="82">
        <v>0.67700000000000005</v>
      </c>
      <c r="BJ15" s="82">
        <v>0.05</v>
      </c>
      <c r="BK15" s="82">
        <v>0.67600000000000005</v>
      </c>
      <c r="BL15" s="82">
        <v>0.192</v>
      </c>
      <c r="BM15" s="23">
        <f t="shared" si="6"/>
        <v>1.595</v>
      </c>
      <c r="BN15" s="82">
        <v>13.760999999999999</v>
      </c>
      <c r="BO15" s="82">
        <v>11.903</v>
      </c>
      <c r="BP15" s="23">
        <f t="shared" si="7"/>
        <v>25.664000000000001</v>
      </c>
      <c r="BQ15" s="82">
        <v>1.4690000000000001</v>
      </c>
      <c r="BR15" s="82">
        <v>3.3010000000000002</v>
      </c>
      <c r="BS15" s="82">
        <v>0.997</v>
      </c>
      <c r="BT15" s="82">
        <v>1.9890000000000001</v>
      </c>
      <c r="BU15" s="82">
        <v>0.33400000000000002</v>
      </c>
      <c r="BV15" s="82">
        <v>1.73</v>
      </c>
      <c r="BW15" s="82">
        <v>0</v>
      </c>
      <c r="BX15" s="82">
        <v>1E-3</v>
      </c>
      <c r="BY15" s="23">
        <f t="shared" si="12"/>
        <v>9.8209999999999997</v>
      </c>
      <c r="BZ15" s="82">
        <v>0</v>
      </c>
      <c r="CA15" s="23"/>
      <c r="CB15" s="23"/>
      <c r="CC15" s="45">
        <f t="shared" si="13"/>
        <v>188.79900000000001</v>
      </c>
      <c r="CD15" s="5">
        <v>188799</v>
      </c>
      <c r="CE15" s="38">
        <f t="shared" si="14"/>
        <v>0</v>
      </c>
    </row>
    <row r="16" spans="1:83" s="5" customFormat="1">
      <c r="A16" s="20">
        <f t="shared" si="15"/>
        <v>43817</v>
      </c>
      <c r="B16" s="21" t="s">
        <v>45</v>
      </c>
      <c r="C16" s="22">
        <f t="shared" si="1"/>
        <v>188.79399999999998</v>
      </c>
      <c r="D16" s="82">
        <v>0</v>
      </c>
      <c r="E16" s="82">
        <v>4.0289999999999999</v>
      </c>
      <c r="F16" s="82">
        <v>4.6829999999999998</v>
      </c>
      <c r="G16" s="82">
        <v>3.5750000000000002</v>
      </c>
      <c r="H16" s="82">
        <v>0</v>
      </c>
      <c r="I16" s="82">
        <v>0</v>
      </c>
      <c r="J16" s="82">
        <v>0.67700000000000005</v>
      </c>
      <c r="K16" s="82">
        <v>0.23799999999999999</v>
      </c>
      <c r="L16" s="82">
        <v>4.5819999999999999</v>
      </c>
      <c r="M16" s="82">
        <v>8.7560000000000002</v>
      </c>
      <c r="N16" s="47">
        <f t="shared" si="8"/>
        <v>26.54</v>
      </c>
      <c r="O16" s="82">
        <v>11.153</v>
      </c>
      <c r="P16" s="82">
        <v>3.694</v>
      </c>
      <c r="Q16" s="47">
        <f t="shared" si="9"/>
        <v>14.847000000000001</v>
      </c>
      <c r="R16" s="82">
        <v>0</v>
      </c>
      <c r="S16" s="82">
        <v>0</v>
      </c>
      <c r="T16" s="82">
        <v>0</v>
      </c>
      <c r="U16" s="82">
        <v>0</v>
      </c>
      <c r="V16" s="82">
        <v>5.0650000000000004</v>
      </c>
      <c r="W16" s="82">
        <v>3.1760000000000002</v>
      </c>
      <c r="X16" s="82">
        <v>0</v>
      </c>
      <c r="Y16" s="82">
        <v>0</v>
      </c>
      <c r="Z16" s="23">
        <f t="shared" si="2"/>
        <v>8.2409999999999997</v>
      </c>
      <c r="AA16" s="82">
        <v>7.47</v>
      </c>
      <c r="AB16" s="82">
        <v>2.4180000000000001</v>
      </c>
      <c r="AC16" s="82">
        <v>10.895</v>
      </c>
      <c r="AD16" s="82">
        <v>5.992</v>
      </c>
      <c r="AE16" s="82">
        <v>5.1269999999999998</v>
      </c>
      <c r="AF16" s="82">
        <v>4.57</v>
      </c>
      <c r="AG16" s="82">
        <v>3.0000000000000001E-3</v>
      </c>
      <c r="AH16" s="82">
        <v>1E-3</v>
      </c>
      <c r="AI16" s="23">
        <f t="shared" si="3"/>
        <v>36.475999999999999</v>
      </c>
      <c r="AJ16" s="82">
        <v>2.835</v>
      </c>
      <c r="AK16" s="82">
        <v>4.2389999999999999</v>
      </c>
      <c r="AL16" s="82">
        <v>2.8450000000000002</v>
      </c>
      <c r="AM16" s="82">
        <v>8.3740000000000006</v>
      </c>
      <c r="AN16" s="82">
        <v>5.1310000000000002</v>
      </c>
      <c r="AO16" s="82">
        <v>4.8209999999999997</v>
      </c>
      <c r="AP16" s="82">
        <v>0</v>
      </c>
      <c r="AQ16" s="82">
        <v>0</v>
      </c>
      <c r="AR16" s="23">
        <f t="shared" si="4"/>
        <v>28.244999999999997</v>
      </c>
      <c r="AS16" s="82">
        <v>1.4339999999999999</v>
      </c>
      <c r="AT16" s="82">
        <v>0.748</v>
      </c>
      <c r="AU16" s="23">
        <f t="shared" si="10"/>
        <v>2.1819999999999999</v>
      </c>
      <c r="AV16" s="82">
        <v>0</v>
      </c>
      <c r="AW16" s="82">
        <v>0</v>
      </c>
      <c r="AX16" s="82">
        <v>8.3659999999999997</v>
      </c>
      <c r="AY16" s="82">
        <v>7.16</v>
      </c>
      <c r="AZ16" s="82">
        <v>0</v>
      </c>
      <c r="BA16" s="23">
        <f t="shared" si="11"/>
        <v>15.526</v>
      </c>
      <c r="BB16" s="82">
        <v>2.8180000000000001</v>
      </c>
      <c r="BC16" s="82">
        <v>2.5350000000000001</v>
      </c>
      <c r="BD16" s="82">
        <v>2.1</v>
      </c>
      <c r="BE16" s="82">
        <v>5.4569999999999999</v>
      </c>
      <c r="BF16" s="82">
        <v>2.71</v>
      </c>
      <c r="BG16" s="82">
        <v>4.0279999999999996</v>
      </c>
      <c r="BH16" s="23">
        <f t="shared" si="5"/>
        <v>19.648</v>
      </c>
      <c r="BI16" s="82">
        <v>0.67400000000000004</v>
      </c>
      <c r="BJ16" s="82">
        <v>5.0999999999999997E-2</v>
      </c>
      <c r="BK16" s="82">
        <v>0.67200000000000004</v>
      </c>
      <c r="BL16" s="82">
        <v>0.19600000000000001</v>
      </c>
      <c r="BM16" s="23">
        <f t="shared" si="6"/>
        <v>1.5930000000000002</v>
      </c>
      <c r="BN16" s="82">
        <v>13.754</v>
      </c>
      <c r="BO16" s="82">
        <v>11.877000000000001</v>
      </c>
      <c r="BP16" s="23">
        <f t="shared" si="7"/>
        <v>25.631</v>
      </c>
      <c r="BQ16" s="82">
        <v>1.478</v>
      </c>
      <c r="BR16" s="82">
        <v>3.3140000000000001</v>
      </c>
      <c r="BS16" s="82">
        <v>0.99</v>
      </c>
      <c r="BT16" s="82">
        <v>2.0190000000000001</v>
      </c>
      <c r="BU16" s="82">
        <v>0.33200000000000002</v>
      </c>
      <c r="BV16" s="82">
        <v>1.7310000000000001</v>
      </c>
      <c r="BW16" s="82">
        <v>0</v>
      </c>
      <c r="BX16" s="82">
        <v>1E-3</v>
      </c>
      <c r="BY16" s="23">
        <f t="shared" si="12"/>
        <v>9.8650000000000002</v>
      </c>
      <c r="BZ16" s="82">
        <v>0</v>
      </c>
      <c r="CA16" s="23"/>
      <c r="CB16" s="23"/>
      <c r="CC16" s="45">
        <f t="shared" si="13"/>
        <v>188.79399999999998</v>
      </c>
      <c r="CD16" s="5">
        <v>188794</v>
      </c>
      <c r="CE16" s="38">
        <f t="shared" si="14"/>
        <v>0</v>
      </c>
    </row>
    <row r="17" spans="1:85" s="5" customFormat="1">
      <c r="A17" s="20">
        <f t="shared" si="15"/>
        <v>43817</v>
      </c>
      <c r="B17" s="21" t="s">
        <v>46</v>
      </c>
      <c r="C17" s="22">
        <f t="shared" si="1"/>
        <v>189.47800000000001</v>
      </c>
      <c r="D17" s="82">
        <v>0</v>
      </c>
      <c r="E17" s="82">
        <v>4.0990000000000002</v>
      </c>
      <c r="F17" s="82">
        <v>4.6449999999999996</v>
      </c>
      <c r="G17" s="82">
        <v>3.5859999999999999</v>
      </c>
      <c r="H17" s="82">
        <v>1E-3</v>
      </c>
      <c r="I17" s="82">
        <v>0</v>
      </c>
      <c r="J17" s="82">
        <v>0.67200000000000004</v>
      </c>
      <c r="K17" s="82">
        <v>0.26200000000000001</v>
      </c>
      <c r="L17" s="82">
        <v>4.6870000000000003</v>
      </c>
      <c r="M17" s="82">
        <v>8.7560000000000002</v>
      </c>
      <c r="N17" s="47">
        <f t="shared" si="8"/>
        <v>26.708000000000002</v>
      </c>
      <c r="O17" s="82">
        <v>11.146000000000001</v>
      </c>
      <c r="P17" s="82">
        <v>3.698</v>
      </c>
      <c r="Q17" s="47">
        <f t="shared" si="9"/>
        <v>14.844000000000001</v>
      </c>
      <c r="R17" s="82">
        <v>0</v>
      </c>
      <c r="S17" s="82">
        <v>0</v>
      </c>
      <c r="T17" s="82">
        <v>0</v>
      </c>
      <c r="U17" s="82">
        <v>0</v>
      </c>
      <c r="V17" s="82">
        <v>5.0709999999999997</v>
      </c>
      <c r="W17" s="82">
        <v>3.1779999999999999</v>
      </c>
      <c r="X17" s="82">
        <v>1E-3</v>
      </c>
      <c r="Y17" s="82">
        <v>0</v>
      </c>
      <c r="Z17" s="23">
        <f t="shared" si="2"/>
        <v>8.2499999999999982</v>
      </c>
      <c r="AA17" s="82">
        <v>7.5339999999999998</v>
      </c>
      <c r="AB17" s="82">
        <v>2.4169999999999998</v>
      </c>
      <c r="AC17" s="82">
        <v>10.983000000000001</v>
      </c>
      <c r="AD17" s="82">
        <v>6.1020000000000003</v>
      </c>
      <c r="AE17" s="82">
        <v>5.1310000000000002</v>
      </c>
      <c r="AF17" s="82">
        <v>4.5679999999999996</v>
      </c>
      <c r="AG17" s="82">
        <v>2E-3</v>
      </c>
      <c r="AH17" s="82">
        <v>2E-3</v>
      </c>
      <c r="AI17" s="23">
        <f t="shared" si="3"/>
        <v>36.739000000000004</v>
      </c>
      <c r="AJ17" s="82">
        <v>2.8650000000000002</v>
      </c>
      <c r="AK17" s="82">
        <v>4.2759999999999998</v>
      </c>
      <c r="AL17" s="82">
        <v>2.84</v>
      </c>
      <c r="AM17" s="82">
        <v>8.4469999999999992</v>
      </c>
      <c r="AN17" s="82">
        <v>5.077</v>
      </c>
      <c r="AO17" s="82">
        <v>4.9509999999999996</v>
      </c>
      <c r="AP17" s="82">
        <v>0</v>
      </c>
      <c r="AQ17" s="82">
        <v>0</v>
      </c>
      <c r="AR17" s="23">
        <f t="shared" si="4"/>
        <v>28.455999999999996</v>
      </c>
      <c r="AS17" s="82">
        <v>1.4419999999999999</v>
      </c>
      <c r="AT17" s="82">
        <v>0.75600000000000001</v>
      </c>
      <c r="AU17" s="23">
        <f t="shared" si="10"/>
        <v>2.198</v>
      </c>
      <c r="AV17" s="82">
        <v>0</v>
      </c>
      <c r="AW17" s="82">
        <v>0</v>
      </c>
      <c r="AX17" s="82">
        <v>8.4260000000000002</v>
      </c>
      <c r="AY17" s="82">
        <v>7.1820000000000004</v>
      </c>
      <c r="AZ17" s="82">
        <v>0</v>
      </c>
      <c r="BA17" s="23">
        <f t="shared" si="11"/>
        <v>15.608000000000001</v>
      </c>
      <c r="BB17" s="82">
        <v>2.8239999999999998</v>
      </c>
      <c r="BC17" s="82">
        <v>2.4910000000000001</v>
      </c>
      <c r="BD17" s="82">
        <v>2.0960000000000001</v>
      </c>
      <c r="BE17" s="82">
        <v>5.4459999999999997</v>
      </c>
      <c r="BF17" s="82">
        <v>2.7</v>
      </c>
      <c r="BG17" s="82">
        <v>4.0220000000000002</v>
      </c>
      <c r="BH17" s="23">
        <f t="shared" si="5"/>
        <v>19.579000000000001</v>
      </c>
      <c r="BI17" s="82">
        <v>0.67700000000000005</v>
      </c>
      <c r="BJ17" s="82">
        <v>0.05</v>
      </c>
      <c r="BK17" s="82">
        <v>0.67300000000000004</v>
      </c>
      <c r="BL17" s="82">
        <v>0.20200000000000001</v>
      </c>
      <c r="BM17" s="23">
        <f t="shared" si="6"/>
        <v>1.6020000000000001</v>
      </c>
      <c r="BN17" s="82">
        <v>13.771000000000001</v>
      </c>
      <c r="BO17" s="82">
        <v>11.912000000000001</v>
      </c>
      <c r="BP17" s="23">
        <f t="shared" si="7"/>
        <v>25.683</v>
      </c>
      <c r="BQ17" s="82">
        <v>1.456</v>
      </c>
      <c r="BR17" s="82">
        <v>3.2909999999999999</v>
      </c>
      <c r="BS17" s="82">
        <v>0.98899999999999999</v>
      </c>
      <c r="BT17" s="82">
        <v>2.02</v>
      </c>
      <c r="BU17" s="82">
        <v>0.32500000000000001</v>
      </c>
      <c r="BV17" s="82">
        <v>1.73</v>
      </c>
      <c r="BW17" s="82">
        <v>0</v>
      </c>
      <c r="BX17" s="82">
        <v>0</v>
      </c>
      <c r="BY17" s="23">
        <f t="shared" si="12"/>
        <v>9.8109999999999999</v>
      </c>
      <c r="BZ17" s="82">
        <v>0</v>
      </c>
      <c r="CA17" s="23"/>
      <c r="CB17" s="23"/>
      <c r="CC17" s="45">
        <f t="shared" si="13"/>
        <v>189.47800000000001</v>
      </c>
      <c r="CD17" s="5">
        <v>189478</v>
      </c>
      <c r="CE17" s="38">
        <f t="shared" si="14"/>
        <v>0</v>
      </c>
    </row>
    <row r="18" spans="1:85" s="5" customFormat="1">
      <c r="A18" s="20">
        <f t="shared" si="15"/>
        <v>43817</v>
      </c>
      <c r="B18" s="46" t="s">
        <v>47</v>
      </c>
      <c r="C18" s="22">
        <f t="shared" si="1"/>
        <v>189.471</v>
      </c>
      <c r="D18" s="82">
        <v>0</v>
      </c>
      <c r="E18" s="82">
        <v>4.0359999999999996</v>
      </c>
      <c r="F18" s="82">
        <v>4.6369999999999996</v>
      </c>
      <c r="G18" s="82">
        <v>3.573</v>
      </c>
      <c r="H18" s="82">
        <v>0</v>
      </c>
      <c r="I18" s="82">
        <v>1E-3</v>
      </c>
      <c r="J18" s="82">
        <v>0.65900000000000003</v>
      </c>
      <c r="K18" s="82">
        <v>0.28399999999999997</v>
      </c>
      <c r="L18" s="82">
        <v>4.6859999999999999</v>
      </c>
      <c r="M18" s="82">
        <v>8.7639999999999993</v>
      </c>
      <c r="N18" s="47">
        <f t="shared" si="8"/>
        <v>26.639999999999997</v>
      </c>
      <c r="O18" s="82">
        <v>11.265000000000001</v>
      </c>
      <c r="P18" s="82">
        <v>3.665</v>
      </c>
      <c r="Q18" s="47">
        <f t="shared" si="9"/>
        <v>14.93</v>
      </c>
      <c r="R18" s="82">
        <v>0</v>
      </c>
      <c r="S18" s="82">
        <v>0</v>
      </c>
      <c r="T18" s="82">
        <v>0</v>
      </c>
      <c r="U18" s="82">
        <v>0</v>
      </c>
      <c r="V18" s="82">
        <v>5.0650000000000004</v>
      </c>
      <c r="W18" s="82">
        <v>3.1779999999999999</v>
      </c>
      <c r="X18" s="82">
        <v>1E-3</v>
      </c>
      <c r="Y18" s="82">
        <v>0</v>
      </c>
      <c r="Z18" s="47">
        <f t="shared" si="2"/>
        <v>8.2439999999999998</v>
      </c>
      <c r="AA18" s="82">
        <v>7.5439999999999996</v>
      </c>
      <c r="AB18" s="82">
        <v>2.427</v>
      </c>
      <c r="AC18" s="82">
        <v>11.067</v>
      </c>
      <c r="AD18" s="82">
        <v>6.1050000000000004</v>
      </c>
      <c r="AE18" s="82">
        <v>5.1269999999999998</v>
      </c>
      <c r="AF18" s="82">
        <v>4.5659999999999998</v>
      </c>
      <c r="AG18" s="82">
        <v>3.0000000000000001E-3</v>
      </c>
      <c r="AH18" s="82">
        <v>2E-3</v>
      </c>
      <c r="AI18" s="47">
        <f t="shared" si="3"/>
        <v>36.841000000000008</v>
      </c>
      <c r="AJ18" s="82">
        <v>2.8279999999999998</v>
      </c>
      <c r="AK18" s="82">
        <v>4.194</v>
      </c>
      <c r="AL18" s="82">
        <v>2.847</v>
      </c>
      <c r="AM18" s="82">
        <v>8.41</v>
      </c>
      <c r="AN18" s="82">
        <v>5.1630000000000003</v>
      </c>
      <c r="AO18" s="82">
        <v>4.8330000000000002</v>
      </c>
      <c r="AP18" s="82">
        <v>0</v>
      </c>
      <c r="AQ18" s="82">
        <v>0</v>
      </c>
      <c r="AR18" s="47">
        <f t="shared" si="4"/>
        <v>28.274999999999999</v>
      </c>
      <c r="AS18" s="82">
        <v>1.4139999999999999</v>
      </c>
      <c r="AT18" s="82">
        <v>0.752</v>
      </c>
      <c r="AU18" s="23">
        <f t="shared" si="10"/>
        <v>2.1659999999999999</v>
      </c>
      <c r="AV18" s="82">
        <v>0</v>
      </c>
      <c r="AW18" s="82">
        <v>0</v>
      </c>
      <c r="AX18" s="82">
        <v>8.4220000000000006</v>
      </c>
      <c r="AY18" s="82">
        <v>7.1959999999999997</v>
      </c>
      <c r="AZ18" s="82">
        <v>0</v>
      </c>
      <c r="BA18" s="23">
        <f t="shared" si="11"/>
        <v>15.618</v>
      </c>
      <c r="BB18" s="82">
        <v>2.8620000000000001</v>
      </c>
      <c r="BC18" s="82">
        <v>2.4860000000000002</v>
      </c>
      <c r="BD18" s="82">
        <v>2.1</v>
      </c>
      <c r="BE18" s="82">
        <v>5.4320000000000004</v>
      </c>
      <c r="BF18" s="82">
        <v>2.7050000000000001</v>
      </c>
      <c r="BG18" s="82">
        <v>4.0510000000000002</v>
      </c>
      <c r="BH18" s="47">
        <f t="shared" si="5"/>
        <v>19.636000000000003</v>
      </c>
      <c r="BI18" s="82">
        <v>0.67500000000000004</v>
      </c>
      <c r="BJ18" s="82">
        <v>0.05</v>
      </c>
      <c r="BK18" s="82">
        <v>0.68300000000000005</v>
      </c>
      <c r="BL18" s="82">
        <v>0.2</v>
      </c>
      <c r="BM18" s="47">
        <f t="shared" si="6"/>
        <v>1.6080000000000001</v>
      </c>
      <c r="BN18" s="82">
        <v>13.708</v>
      </c>
      <c r="BO18" s="82">
        <v>11.922000000000001</v>
      </c>
      <c r="BP18" s="47">
        <f t="shared" si="7"/>
        <v>25.630000000000003</v>
      </c>
      <c r="BQ18" s="82">
        <v>1.472</v>
      </c>
      <c r="BR18" s="82">
        <v>3.3069999999999999</v>
      </c>
      <c r="BS18" s="82">
        <v>0.997</v>
      </c>
      <c r="BT18" s="82">
        <v>2.0430000000000001</v>
      </c>
      <c r="BU18" s="82">
        <v>0.33</v>
      </c>
      <c r="BV18" s="82">
        <v>1.7330000000000001</v>
      </c>
      <c r="BW18" s="82">
        <v>0</v>
      </c>
      <c r="BX18" s="82">
        <v>1E-3</v>
      </c>
      <c r="BY18" s="23">
        <f t="shared" si="12"/>
        <v>9.8829999999999991</v>
      </c>
      <c r="BZ18" s="82">
        <v>0</v>
      </c>
      <c r="CA18" s="23"/>
      <c r="CB18" s="23"/>
      <c r="CC18" s="45">
        <f t="shared" si="13"/>
        <v>189.471</v>
      </c>
      <c r="CD18" s="5">
        <v>189471</v>
      </c>
      <c r="CE18" s="38">
        <f t="shared" si="14"/>
        <v>0</v>
      </c>
    </row>
    <row r="19" spans="1:85" s="5" customFormat="1">
      <c r="A19" s="20">
        <f t="shared" si="15"/>
        <v>43817</v>
      </c>
      <c r="B19" s="46" t="s">
        <v>48</v>
      </c>
      <c r="C19" s="22">
        <f t="shared" si="1"/>
        <v>189.06500000000003</v>
      </c>
      <c r="D19" s="82">
        <v>0</v>
      </c>
      <c r="E19" s="82">
        <v>4.1219999999999999</v>
      </c>
      <c r="F19" s="82">
        <v>4.6660000000000004</v>
      </c>
      <c r="G19" s="82">
        <v>3.581</v>
      </c>
      <c r="H19" s="82">
        <v>1E-3</v>
      </c>
      <c r="I19" s="82">
        <v>0</v>
      </c>
      <c r="J19" s="82">
        <v>0.65900000000000003</v>
      </c>
      <c r="K19" s="82">
        <v>0.28799999999999998</v>
      </c>
      <c r="L19" s="82">
        <v>4.6829999999999998</v>
      </c>
      <c r="M19" s="82">
        <v>8.7650000000000006</v>
      </c>
      <c r="N19" s="47">
        <f t="shared" si="8"/>
        <v>26.765000000000001</v>
      </c>
      <c r="O19" s="82">
        <v>11.25</v>
      </c>
      <c r="P19" s="82">
        <v>3.694</v>
      </c>
      <c r="Q19" s="47">
        <f t="shared" si="9"/>
        <v>14.943999999999999</v>
      </c>
      <c r="R19" s="82">
        <v>0</v>
      </c>
      <c r="S19" s="82">
        <v>0</v>
      </c>
      <c r="T19" s="82">
        <v>0</v>
      </c>
      <c r="U19" s="82">
        <v>0</v>
      </c>
      <c r="V19" s="82">
        <v>5.07</v>
      </c>
      <c r="W19" s="82">
        <v>3.181</v>
      </c>
      <c r="X19" s="82">
        <v>1E-3</v>
      </c>
      <c r="Y19" s="82">
        <v>0</v>
      </c>
      <c r="Z19" s="47">
        <f t="shared" si="2"/>
        <v>8.2520000000000007</v>
      </c>
      <c r="AA19" s="82">
        <v>7.4989999999999997</v>
      </c>
      <c r="AB19" s="82">
        <v>2.4129999999999998</v>
      </c>
      <c r="AC19" s="82">
        <v>11.057</v>
      </c>
      <c r="AD19" s="82">
        <v>5.8879999999999999</v>
      </c>
      <c r="AE19" s="82">
        <v>4.9539999999999997</v>
      </c>
      <c r="AF19" s="82">
        <v>4.7460000000000004</v>
      </c>
      <c r="AG19" s="82">
        <v>2E-3</v>
      </c>
      <c r="AH19" s="82">
        <v>2E-3</v>
      </c>
      <c r="AI19" s="47">
        <f t="shared" si="3"/>
        <v>36.561000000000007</v>
      </c>
      <c r="AJ19" s="82">
        <v>2.7160000000000002</v>
      </c>
      <c r="AK19" s="82">
        <v>4.2060000000000004</v>
      </c>
      <c r="AL19" s="82">
        <v>2.839</v>
      </c>
      <c r="AM19" s="82">
        <v>8.4</v>
      </c>
      <c r="AN19" s="82">
        <v>5.149</v>
      </c>
      <c r="AO19" s="82">
        <v>4.8250000000000002</v>
      </c>
      <c r="AP19" s="82">
        <v>0</v>
      </c>
      <c r="AQ19" s="82">
        <v>0</v>
      </c>
      <c r="AR19" s="47">
        <f t="shared" si="4"/>
        <v>28.135000000000002</v>
      </c>
      <c r="AS19" s="82">
        <v>1.395</v>
      </c>
      <c r="AT19" s="82">
        <v>0.76200000000000001</v>
      </c>
      <c r="AU19" s="23">
        <f t="shared" si="10"/>
        <v>2.157</v>
      </c>
      <c r="AV19" s="82">
        <v>0</v>
      </c>
      <c r="AW19" s="82">
        <v>1E-3</v>
      </c>
      <c r="AX19" s="82">
        <v>8.3780000000000001</v>
      </c>
      <c r="AY19" s="82">
        <v>7.1929999999999996</v>
      </c>
      <c r="AZ19" s="82">
        <v>0</v>
      </c>
      <c r="BA19" s="23">
        <f t="shared" si="11"/>
        <v>15.571999999999999</v>
      </c>
      <c r="BB19" s="82">
        <v>2.8610000000000002</v>
      </c>
      <c r="BC19" s="82">
        <v>2.456</v>
      </c>
      <c r="BD19" s="82">
        <v>2.1</v>
      </c>
      <c r="BE19" s="82">
        <v>5.4210000000000003</v>
      </c>
      <c r="BF19" s="82">
        <v>2.6970000000000001</v>
      </c>
      <c r="BG19" s="82">
        <v>4.024</v>
      </c>
      <c r="BH19" s="47">
        <f t="shared" si="5"/>
        <v>19.559000000000001</v>
      </c>
      <c r="BI19" s="82">
        <v>0.67900000000000005</v>
      </c>
      <c r="BJ19" s="82">
        <v>5.0999999999999997E-2</v>
      </c>
      <c r="BK19" s="82">
        <v>0.70299999999999996</v>
      </c>
      <c r="BL19" s="82">
        <v>0.2</v>
      </c>
      <c r="BM19" s="47">
        <f t="shared" si="6"/>
        <v>1.633</v>
      </c>
      <c r="BN19" s="82">
        <v>13.754</v>
      </c>
      <c r="BO19" s="82">
        <v>11.939</v>
      </c>
      <c r="BP19" s="47">
        <f t="shared" si="7"/>
        <v>25.692999999999998</v>
      </c>
      <c r="BQ19" s="82">
        <v>1.46</v>
      </c>
      <c r="BR19" s="82">
        <v>3.2759999999999998</v>
      </c>
      <c r="BS19" s="82">
        <v>0.97899999999999998</v>
      </c>
      <c r="BT19" s="82">
        <v>2.0190000000000001</v>
      </c>
      <c r="BU19" s="82">
        <v>0.33</v>
      </c>
      <c r="BV19" s="82">
        <v>1.7290000000000001</v>
      </c>
      <c r="BW19" s="82">
        <v>0</v>
      </c>
      <c r="BX19" s="82">
        <v>1E-3</v>
      </c>
      <c r="BY19" s="23">
        <f t="shared" si="12"/>
        <v>9.7939999999999987</v>
      </c>
      <c r="BZ19" s="82">
        <v>0</v>
      </c>
      <c r="CA19" s="23"/>
      <c r="CB19" s="23"/>
      <c r="CC19" s="45">
        <f t="shared" si="13"/>
        <v>189.06500000000003</v>
      </c>
      <c r="CD19" s="5">
        <v>189065</v>
      </c>
      <c r="CE19" s="38">
        <f t="shared" si="14"/>
        <v>0</v>
      </c>
    </row>
    <row r="20" spans="1:85" s="51" customFormat="1">
      <c r="A20" s="20">
        <f t="shared" si="15"/>
        <v>43817</v>
      </c>
      <c r="B20" s="46" t="s">
        <v>49</v>
      </c>
      <c r="C20" s="69">
        <f t="shared" si="1"/>
        <v>187.321</v>
      </c>
      <c r="D20" s="82">
        <v>0</v>
      </c>
      <c r="E20" s="82">
        <v>4.1509999999999998</v>
      </c>
      <c r="F20" s="82">
        <v>4.6260000000000003</v>
      </c>
      <c r="G20" s="82">
        <v>3.5790000000000002</v>
      </c>
      <c r="H20" s="82">
        <v>0</v>
      </c>
      <c r="I20" s="82">
        <v>1E-3</v>
      </c>
      <c r="J20" s="82">
        <v>0.65700000000000003</v>
      </c>
      <c r="K20" s="82">
        <v>0.26400000000000001</v>
      </c>
      <c r="L20" s="82">
        <v>4.7549999999999999</v>
      </c>
      <c r="M20" s="82">
        <v>7.819</v>
      </c>
      <c r="N20" s="47">
        <f t="shared" si="8"/>
        <v>25.852</v>
      </c>
      <c r="O20" s="82">
        <v>11.176</v>
      </c>
      <c r="P20" s="82">
        <v>3.649</v>
      </c>
      <c r="Q20" s="47">
        <f t="shared" si="9"/>
        <v>14.824999999999999</v>
      </c>
      <c r="R20" s="82">
        <v>0</v>
      </c>
      <c r="S20" s="82">
        <v>0</v>
      </c>
      <c r="T20" s="82">
        <v>0</v>
      </c>
      <c r="U20" s="82">
        <v>0</v>
      </c>
      <c r="V20" s="82">
        <v>5.07</v>
      </c>
      <c r="W20" s="82">
        <v>3.1880000000000002</v>
      </c>
      <c r="X20" s="82">
        <v>1E-3</v>
      </c>
      <c r="Y20" s="82">
        <v>0</v>
      </c>
      <c r="Z20" s="47">
        <f t="shared" si="2"/>
        <v>8.2590000000000003</v>
      </c>
      <c r="AA20" s="82">
        <v>7.2990000000000004</v>
      </c>
      <c r="AB20" s="82">
        <v>2.4380000000000002</v>
      </c>
      <c r="AC20" s="82">
        <v>11.061999999999999</v>
      </c>
      <c r="AD20" s="82">
        <v>5.6120000000000001</v>
      </c>
      <c r="AE20" s="82">
        <v>4.883</v>
      </c>
      <c r="AF20" s="82">
        <v>4.8559999999999999</v>
      </c>
      <c r="AG20" s="82">
        <v>3.0000000000000001E-3</v>
      </c>
      <c r="AH20" s="82">
        <v>1E-3</v>
      </c>
      <c r="AI20" s="47">
        <f t="shared" si="3"/>
        <v>36.153999999999996</v>
      </c>
      <c r="AJ20" s="82">
        <v>2.6179999999999999</v>
      </c>
      <c r="AK20" s="82">
        <v>4.1639999999999997</v>
      </c>
      <c r="AL20" s="82">
        <v>2.831</v>
      </c>
      <c r="AM20" s="82">
        <v>8.3979999999999997</v>
      </c>
      <c r="AN20" s="82">
        <v>5.0880000000000001</v>
      </c>
      <c r="AO20" s="82">
        <v>4.7889999999999997</v>
      </c>
      <c r="AP20" s="82">
        <v>0</v>
      </c>
      <c r="AQ20" s="82">
        <v>0</v>
      </c>
      <c r="AR20" s="47">
        <f t="shared" si="4"/>
        <v>27.887999999999998</v>
      </c>
      <c r="AS20" s="82">
        <v>1.4219999999999999</v>
      </c>
      <c r="AT20" s="82">
        <v>0.75600000000000001</v>
      </c>
      <c r="AU20" s="23">
        <f t="shared" si="10"/>
        <v>2.1779999999999999</v>
      </c>
      <c r="AV20" s="82">
        <v>0</v>
      </c>
      <c r="AW20" s="82">
        <v>0</v>
      </c>
      <c r="AX20" s="82">
        <v>8.4160000000000004</v>
      </c>
      <c r="AY20" s="82">
        <v>7.1989999999999998</v>
      </c>
      <c r="AZ20" s="82">
        <v>0</v>
      </c>
      <c r="BA20" s="23">
        <f t="shared" si="11"/>
        <v>15.615</v>
      </c>
      <c r="BB20" s="82">
        <v>2.859</v>
      </c>
      <c r="BC20" s="82">
        <v>2.4860000000000002</v>
      </c>
      <c r="BD20" s="82">
        <v>2.0870000000000002</v>
      </c>
      <c r="BE20" s="82">
        <v>5.423</v>
      </c>
      <c r="BF20" s="82">
        <v>2.7050000000000001</v>
      </c>
      <c r="BG20" s="82">
        <v>4.032</v>
      </c>
      <c r="BH20" s="47">
        <f t="shared" si="5"/>
        <v>19.591999999999999</v>
      </c>
      <c r="BI20" s="82">
        <v>0.56699999999999995</v>
      </c>
      <c r="BJ20" s="82">
        <v>4.9000000000000002E-2</v>
      </c>
      <c r="BK20" s="82">
        <v>0.70299999999999996</v>
      </c>
      <c r="BL20" s="82">
        <v>0.19900000000000001</v>
      </c>
      <c r="BM20" s="47">
        <f t="shared" si="6"/>
        <v>1.518</v>
      </c>
      <c r="BN20" s="82">
        <v>13.691000000000001</v>
      </c>
      <c r="BO20" s="82">
        <v>11.93</v>
      </c>
      <c r="BP20" s="47">
        <f t="shared" si="7"/>
        <v>25.621000000000002</v>
      </c>
      <c r="BQ20" s="82">
        <v>1.478</v>
      </c>
      <c r="BR20" s="82">
        <v>3.2480000000000002</v>
      </c>
      <c r="BS20" s="82">
        <v>0.97799999999999998</v>
      </c>
      <c r="BT20" s="82">
        <v>2.048</v>
      </c>
      <c r="BU20" s="82">
        <v>0.33600000000000002</v>
      </c>
      <c r="BV20" s="82">
        <v>1.7310000000000001</v>
      </c>
      <c r="BW20" s="82">
        <v>0</v>
      </c>
      <c r="BX20" s="82">
        <v>0</v>
      </c>
      <c r="BY20" s="47">
        <f t="shared" si="12"/>
        <v>9.8189999999999991</v>
      </c>
      <c r="BZ20" s="82">
        <v>0</v>
      </c>
      <c r="CA20" s="50"/>
      <c r="CB20" s="50"/>
      <c r="CC20" s="45">
        <f t="shared" si="13"/>
        <v>187.321</v>
      </c>
      <c r="CD20" s="5">
        <v>187321</v>
      </c>
      <c r="CE20" s="38">
        <f t="shared" si="14"/>
        <v>0</v>
      </c>
      <c r="CG20" s="5"/>
    </row>
    <row r="21" spans="1:85" s="5" customFormat="1">
      <c r="A21" s="20">
        <f t="shared" si="15"/>
        <v>43817</v>
      </c>
      <c r="B21" s="21" t="s">
        <v>50</v>
      </c>
      <c r="C21" s="22">
        <f t="shared" si="1"/>
        <v>184.76400000000001</v>
      </c>
      <c r="D21" s="82">
        <v>0</v>
      </c>
      <c r="E21" s="82">
        <v>4.1379999999999999</v>
      </c>
      <c r="F21" s="82">
        <v>4.66</v>
      </c>
      <c r="G21" s="82">
        <v>3.613</v>
      </c>
      <c r="H21" s="82">
        <v>0</v>
      </c>
      <c r="I21" s="82">
        <v>0</v>
      </c>
      <c r="J21" s="82">
        <v>0.67900000000000005</v>
      </c>
      <c r="K21" s="82">
        <v>0.23899999999999999</v>
      </c>
      <c r="L21" s="82">
        <v>4.992</v>
      </c>
      <c r="M21" s="82">
        <v>5.0110000000000001</v>
      </c>
      <c r="N21" s="47">
        <f t="shared" si="8"/>
        <v>23.332000000000001</v>
      </c>
      <c r="O21" s="82">
        <v>11.199</v>
      </c>
      <c r="P21" s="82">
        <v>3.669</v>
      </c>
      <c r="Q21" s="47">
        <f t="shared" si="9"/>
        <v>14.868</v>
      </c>
      <c r="R21" s="82">
        <v>0</v>
      </c>
      <c r="S21" s="82">
        <v>0</v>
      </c>
      <c r="T21" s="82">
        <v>0</v>
      </c>
      <c r="U21" s="82">
        <v>0</v>
      </c>
      <c r="V21" s="82">
        <v>5.0670000000000002</v>
      </c>
      <c r="W21" s="82">
        <v>3.1859999999999999</v>
      </c>
      <c r="X21" s="82">
        <v>1E-3</v>
      </c>
      <c r="Y21" s="82">
        <v>0</v>
      </c>
      <c r="Z21" s="23">
        <f t="shared" si="2"/>
        <v>8.2539999999999996</v>
      </c>
      <c r="AA21" s="82">
        <v>7.2729999999999997</v>
      </c>
      <c r="AB21" s="82">
        <v>2.4049999999999998</v>
      </c>
      <c r="AC21" s="82">
        <v>11.019</v>
      </c>
      <c r="AD21" s="82">
        <v>5.609</v>
      </c>
      <c r="AE21" s="82">
        <v>4.8959999999999999</v>
      </c>
      <c r="AF21" s="82">
        <v>4.8680000000000003</v>
      </c>
      <c r="AG21" s="82">
        <v>3.0000000000000001E-3</v>
      </c>
      <c r="AH21" s="82">
        <v>2E-3</v>
      </c>
      <c r="AI21" s="23">
        <f t="shared" si="3"/>
        <v>36.075000000000003</v>
      </c>
      <c r="AJ21" s="82">
        <v>2.6230000000000002</v>
      </c>
      <c r="AK21" s="82">
        <v>4.1859999999999999</v>
      </c>
      <c r="AL21" s="82">
        <v>2.8519999999999999</v>
      </c>
      <c r="AM21" s="82">
        <v>8.343</v>
      </c>
      <c r="AN21" s="82">
        <v>5.0519999999999996</v>
      </c>
      <c r="AO21" s="82">
        <v>4.7489999999999997</v>
      </c>
      <c r="AP21" s="82">
        <v>0</v>
      </c>
      <c r="AQ21" s="82">
        <v>0</v>
      </c>
      <c r="AR21" s="23">
        <f t="shared" si="4"/>
        <v>27.804999999999996</v>
      </c>
      <c r="AS21" s="82">
        <v>1.454</v>
      </c>
      <c r="AT21" s="82">
        <v>0.75700000000000001</v>
      </c>
      <c r="AU21" s="23">
        <f t="shared" si="10"/>
        <v>2.2109999999999999</v>
      </c>
      <c r="AV21" s="82">
        <v>0</v>
      </c>
      <c r="AW21" s="82">
        <v>0</v>
      </c>
      <c r="AX21" s="82">
        <v>8.42</v>
      </c>
      <c r="AY21" s="82">
        <v>7.1539999999999999</v>
      </c>
      <c r="AZ21" s="82">
        <v>0</v>
      </c>
      <c r="BA21" s="23">
        <f t="shared" si="11"/>
        <v>15.574</v>
      </c>
      <c r="BB21" s="82">
        <v>2.8660000000000001</v>
      </c>
      <c r="BC21" s="82">
        <v>2.4500000000000002</v>
      </c>
      <c r="BD21" s="82">
        <v>2.0979999999999999</v>
      </c>
      <c r="BE21" s="82">
        <v>5.4240000000000004</v>
      </c>
      <c r="BF21" s="82">
        <v>2.71</v>
      </c>
      <c r="BG21" s="82">
        <v>4.0270000000000001</v>
      </c>
      <c r="BH21" s="47">
        <f t="shared" si="5"/>
        <v>19.575000000000003</v>
      </c>
      <c r="BI21" s="82">
        <v>0.54500000000000004</v>
      </c>
      <c r="BJ21" s="82">
        <v>0.05</v>
      </c>
      <c r="BK21" s="82">
        <v>0.73199999999999998</v>
      </c>
      <c r="BL21" s="82">
        <v>0.2</v>
      </c>
      <c r="BM21" s="47">
        <f t="shared" si="6"/>
        <v>1.5269999999999999</v>
      </c>
      <c r="BN21" s="82">
        <v>13.754</v>
      </c>
      <c r="BO21" s="82">
        <v>11.948</v>
      </c>
      <c r="BP21" s="23">
        <f t="shared" si="7"/>
        <v>25.701999999999998</v>
      </c>
      <c r="BQ21" s="82">
        <v>1.4570000000000001</v>
      </c>
      <c r="BR21" s="82">
        <v>3.3010000000000002</v>
      </c>
      <c r="BS21" s="82">
        <v>0.98099999999999998</v>
      </c>
      <c r="BT21" s="82">
        <v>2.0470000000000002</v>
      </c>
      <c r="BU21" s="82">
        <v>0.32400000000000001</v>
      </c>
      <c r="BV21" s="82">
        <v>1.7290000000000001</v>
      </c>
      <c r="BW21" s="82">
        <v>1E-3</v>
      </c>
      <c r="BX21" s="82">
        <v>1E-3</v>
      </c>
      <c r="BY21" s="23">
        <f t="shared" si="12"/>
        <v>9.8409999999999975</v>
      </c>
      <c r="BZ21" s="82">
        <v>0</v>
      </c>
      <c r="CA21" s="23"/>
      <c r="CB21" s="23"/>
      <c r="CC21" s="45">
        <f t="shared" si="13"/>
        <v>184.76400000000001</v>
      </c>
      <c r="CD21" s="5">
        <v>184764</v>
      </c>
      <c r="CE21" s="38">
        <f t="shared" si="14"/>
        <v>0</v>
      </c>
    </row>
    <row r="22" spans="1:85" s="5" customFormat="1">
      <c r="A22" s="20">
        <f t="shared" si="15"/>
        <v>43817</v>
      </c>
      <c r="B22" s="21" t="s">
        <v>51</v>
      </c>
      <c r="C22" s="22">
        <f t="shared" si="1"/>
        <v>184.327</v>
      </c>
      <c r="D22" s="82">
        <v>0</v>
      </c>
      <c r="E22" s="82">
        <v>4.1219999999999999</v>
      </c>
      <c r="F22" s="82">
        <v>4.641</v>
      </c>
      <c r="G22" s="82">
        <v>3.5489999999999999</v>
      </c>
      <c r="H22" s="82">
        <v>1E-3</v>
      </c>
      <c r="I22" s="82">
        <v>0</v>
      </c>
      <c r="J22" s="82">
        <v>0.65900000000000003</v>
      </c>
      <c r="K22" s="82">
        <v>0.23300000000000001</v>
      </c>
      <c r="L22" s="82">
        <v>4.9749999999999996</v>
      </c>
      <c r="M22" s="82">
        <v>5.0289999999999999</v>
      </c>
      <c r="N22" s="47">
        <f t="shared" si="8"/>
        <v>23.209</v>
      </c>
      <c r="O22" s="82">
        <v>11.153</v>
      </c>
      <c r="P22" s="82">
        <v>3.6920000000000002</v>
      </c>
      <c r="Q22" s="47">
        <f t="shared" si="9"/>
        <v>14.845000000000001</v>
      </c>
      <c r="R22" s="82">
        <v>0</v>
      </c>
      <c r="S22" s="82">
        <v>0</v>
      </c>
      <c r="T22" s="82">
        <v>0</v>
      </c>
      <c r="U22" s="82">
        <v>0</v>
      </c>
      <c r="V22" s="82">
        <v>5.0709999999999997</v>
      </c>
      <c r="W22" s="82">
        <v>3.1819999999999999</v>
      </c>
      <c r="X22" s="82">
        <v>1E-3</v>
      </c>
      <c r="Y22" s="82">
        <v>0</v>
      </c>
      <c r="Z22" s="23">
        <f t="shared" si="2"/>
        <v>8.2539999999999996</v>
      </c>
      <c r="AA22" s="82">
        <v>7.1669999999999998</v>
      </c>
      <c r="AB22" s="82">
        <v>2.4129999999999998</v>
      </c>
      <c r="AC22" s="82">
        <v>10.973000000000001</v>
      </c>
      <c r="AD22" s="82">
        <v>5.7809999999999997</v>
      </c>
      <c r="AE22" s="82">
        <v>4.8470000000000004</v>
      </c>
      <c r="AF22" s="82">
        <v>4.8470000000000004</v>
      </c>
      <c r="AG22" s="82">
        <v>2E-3</v>
      </c>
      <c r="AH22" s="82">
        <v>2E-3</v>
      </c>
      <c r="AI22" s="23">
        <f t="shared" si="3"/>
        <v>36.032000000000004</v>
      </c>
      <c r="AJ22" s="82">
        <v>2.5960000000000001</v>
      </c>
      <c r="AK22" s="82">
        <v>4.1909999999999998</v>
      </c>
      <c r="AL22" s="82">
        <v>2.827</v>
      </c>
      <c r="AM22" s="82">
        <v>8.4339999999999993</v>
      </c>
      <c r="AN22" s="82">
        <v>5.0659999999999998</v>
      </c>
      <c r="AO22" s="82">
        <v>4.8070000000000004</v>
      </c>
      <c r="AP22" s="82">
        <v>0</v>
      </c>
      <c r="AQ22" s="82">
        <v>0</v>
      </c>
      <c r="AR22" s="23">
        <f t="shared" si="4"/>
        <v>27.920999999999999</v>
      </c>
      <c r="AS22" s="82">
        <v>1.4350000000000001</v>
      </c>
      <c r="AT22" s="82">
        <v>0.747</v>
      </c>
      <c r="AU22" s="23">
        <f t="shared" si="10"/>
        <v>2.1819999999999999</v>
      </c>
      <c r="AV22" s="82">
        <v>0</v>
      </c>
      <c r="AW22" s="82">
        <v>1E-3</v>
      </c>
      <c r="AX22" s="82">
        <v>8.31</v>
      </c>
      <c r="AY22" s="82">
        <v>7.0750000000000002</v>
      </c>
      <c r="AZ22" s="82">
        <v>0</v>
      </c>
      <c r="BA22" s="23">
        <f t="shared" si="11"/>
        <v>15.385999999999999</v>
      </c>
      <c r="BB22" s="82">
        <v>2.8570000000000002</v>
      </c>
      <c r="BC22" s="82">
        <v>2.46</v>
      </c>
      <c r="BD22" s="82">
        <v>2.1059999999999999</v>
      </c>
      <c r="BE22" s="82">
        <v>5.4260000000000002</v>
      </c>
      <c r="BF22" s="82">
        <v>2.726</v>
      </c>
      <c r="BG22" s="82">
        <v>4.0170000000000003</v>
      </c>
      <c r="BH22" s="23">
        <f t="shared" si="5"/>
        <v>19.591999999999999</v>
      </c>
      <c r="BI22" s="82">
        <v>0.30599999999999999</v>
      </c>
      <c r="BJ22" s="82">
        <v>4.9000000000000002E-2</v>
      </c>
      <c r="BK22" s="82">
        <v>1.0309999999999999</v>
      </c>
      <c r="BL22" s="82">
        <v>0.2</v>
      </c>
      <c r="BM22" s="23">
        <f t="shared" si="6"/>
        <v>1.5859999999999999</v>
      </c>
      <c r="BN22" s="82">
        <v>13.558</v>
      </c>
      <c r="BO22" s="82">
        <v>11.912000000000001</v>
      </c>
      <c r="BP22" s="23">
        <f t="shared" si="7"/>
        <v>25.47</v>
      </c>
      <c r="BQ22" s="82">
        <v>1.4790000000000001</v>
      </c>
      <c r="BR22" s="82">
        <v>3.282</v>
      </c>
      <c r="BS22" s="82">
        <v>0.98399999999999999</v>
      </c>
      <c r="BT22" s="82">
        <v>2.0489999999999999</v>
      </c>
      <c r="BU22" s="82">
        <v>0.32500000000000001</v>
      </c>
      <c r="BV22" s="82">
        <v>1.73</v>
      </c>
      <c r="BW22" s="82">
        <v>0</v>
      </c>
      <c r="BX22" s="82">
        <v>1E-3</v>
      </c>
      <c r="BY22" s="23">
        <f t="shared" si="12"/>
        <v>9.85</v>
      </c>
      <c r="BZ22" s="82">
        <v>0</v>
      </c>
      <c r="CA22" s="23"/>
      <c r="CB22" s="23"/>
      <c r="CC22" s="45">
        <f t="shared" si="13"/>
        <v>184.327</v>
      </c>
      <c r="CD22" s="5">
        <v>184327</v>
      </c>
      <c r="CE22" s="38">
        <f t="shared" si="14"/>
        <v>0</v>
      </c>
    </row>
    <row r="23" spans="1:85" s="5" customFormat="1">
      <c r="A23" s="20">
        <f t="shared" si="15"/>
        <v>43817</v>
      </c>
      <c r="B23" s="21" t="s">
        <v>52</v>
      </c>
      <c r="C23" s="22">
        <f t="shared" si="1"/>
        <v>184.07400000000004</v>
      </c>
      <c r="D23" s="82">
        <v>0</v>
      </c>
      <c r="E23" s="82">
        <v>4.1230000000000002</v>
      </c>
      <c r="F23" s="82">
        <v>4.6120000000000001</v>
      </c>
      <c r="G23" s="82">
        <v>3.6030000000000002</v>
      </c>
      <c r="H23" s="82">
        <v>0</v>
      </c>
      <c r="I23" s="82">
        <v>1E-3</v>
      </c>
      <c r="J23" s="82">
        <v>0.64500000000000002</v>
      </c>
      <c r="K23" s="82">
        <v>0.23300000000000001</v>
      </c>
      <c r="L23" s="82">
        <v>4.9530000000000003</v>
      </c>
      <c r="M23" s="82">
        <v>5.0350000000000001</v>
      </c>
      <c r="N23" s="47">
        <f t="shared" si="8"/>
        <v>23.204999999999998</v>
      </c>
      <c r="O23" s="82">
        <v>11.215999999999999</v>
      </c>
      <c r="P23" s="82">
        <v>3.6920000000000002</v>
      </c>
      <c r="Q23" s="47">
        <f t="shared" si="9"/>
        <v>14.907999999999999</v>
      </c>
      <c r="R23" s="82">
        <v>0</v>
      </c>
      <c r="S23" s="82">
        <v>0</v>
      </c>
      <c r="T23" s="82">
        <v>0</v>
      </c>
      <c r="U23" s="82">
        <v>0</v>
      </c>
      <c r="V23" s="82">
        <v>5.0670000000000002</v>
      </c>
      <c r="W23" s="82">
        <v>3.1840000000000002</v>
      </c>
      <c r="X23" s="82">
        <v>1E-3</v>
      </c>
      <c r="Y23" s="82">
        <v>0</v>
      </c>
      <c r="Z23" s="23">
        <f t="shared" si="2"/>
        <v>8.2520000000000007</v>
      </c>
      <c r="AA23" s="82">
        <v>7.2869999999999999</v>
      </c>
      <c r="AB23" s="82">
        <v>2.4209999999999998</v>
      </c>
      <c r="AC23" s="82">
        <v>11.013999999999999</v>
      </c>
      <c r="AD23" s="82">
        <v>6.1189999999999998</v>
      </c>
      <c r="AE23" s="82">
        <v>4.8029999999999999</v>
      </c>
      <c r="AF23" s="82">
        <v>4.8239999999999998</v>
      </c>
      <c r="AG23" s="82">
        <v>3.0000000000000001E-3</v>
      </c>
      <c r="AH23" s="82">
        <v>2E-3</v>
      </c>
      <c r="AI23" s="23">
        <f t="shared" si="3"/>
        <v>36.473000000000006</v>
      </c>
      <c r="AJ23" s="82">
        <v>2.5760000000000001</v>
      </c>
      <c r="AK23" s="82">
        <v>4.1559999999999997</v>
      </c>
      <c r="AL23" s="82">
        <v>2.847</v>
      </c>
      <c r="AM23" s="82">
        <v>8.3979999999999997</v>
      </c>
      <c r="AN23" s="82">
        <v>4.8579999999999997</v>
      </c>
      <c r="AO23" s="82">
        <v>4.8</v>
      </c>
      <c r="AP23" s="82">
        <v>0</v>
      </c>
      <c r="AQ23" s="82">
        <v>0</v>
      </c>
      <c r="AR23" s="23">
        <f t="shared" si="4"/>
        <v>27.634999999999998</v>
      </c>
      <c r="AS23" s="82">
        <v>1.4279999999999999</v>
      </c>
      <c r="AT23" s="82">
        <v>0.753</v>
      </c>
      <c r="AU23" s="23">
        <f t="shared" si="10"/>
        <v>2.181</v>
      </c>
      <c r="AV23" s="82">
        <v>0</v>
      </c>
      <c r="AW23" s="82">
        <v>0</v>
      </c>
      <c r="AX23" s="82">
        <v>8.3780000000000001</v>
      </c>
      <c r="AY23" s="82">
        <v>7.14</v>
      </c>
      <c r="AZ23" s="82">
        <v>0</v>
      </c>
      <c r="BA23" s="23">
        <f t="shared" si="11"/>
        <v>15.518000000000001</v>
      </c>
      <c r="BB23" s="82">
        <v>2.8610000000000002</v>
      </c>
      <c r="BC23" s="82">
        <v>2.4430000000000001</v>
      </c>
      <c r="BD23" s="82">
        <v>2.109</v>
      </c>
      <c r="BE23" s="82">
        <v>5.4349999999999996</v>
      </c>
      <c r="BF23" s="82">
        <v>2.7410000000000001</v>
      </c>
      <c r="BG23" s="82">
        <v>4.0250000000000004</v>
      </c>
      <c r="BH23" s="23">
        <f t="shared" si="5"/>
        <v>19.613999999999997</v>
      </c>
      <c r="BI23" s="82">
        <v>0.308</v>
      </c>
      <c r="BJ23" s="82">
        <v>5.0999999999999997E-2</v>
      </c>
      <c r="BK23" s="82">
        <v>1.022</v>
      </c>
      <c r="BL23" s="82">
        <v>0.20200000000000001</v>
      </c>
      <c r="BM23" s="23">
        <f t="shared" si="6"/>
        <v>1.583</v>
      </c>
      <c r="BN23" s="82">
        <v>13.167999999999999</v>
      </c>
      <c r="BO23" s="82">
        <v>11.744</v>
      </c>
      <c r="BP23" s="23">
        <f t="shared" si="7"/>
        <v>24.911999999999999</v>
      </c>
      <c r="BQ23" s="82">
        <v>1.446</v>
      </c>
      <c r="BR23" s="82">
        <v>3.3010000000000002</v>
      </c>
      <c r="BS23" s="82">
        <v>0.97599999999999998</v>
      </c>
      <c r="BT23" s="82">
        <v>2.0230000000000001</v>
      </c>
      <c r="BU23" s="82">
        <v>0.318</v>
      </c>
      <c r="BV23" s="82">
        <v>1.7290000000000001</v>
      </c>
      <c r="BW23" s="82">
        <v>0</v>
      </c>
      <c r="BX23" s="82">
        <v>0</v>
      </c>
      <c r="BY23" s="23">
        <f t="shared" si="12"/>
        <v>9.7929999999999993</v>
      </c>
      <c r="BZ23" s="82">
        <v>0</v>
      </c>
      <c r="CA23" s="23"/>
      <c r="CB23" s="23"/>
      <c r="CC23" s="45">
        <f t="shared" si="13"/>
        <v>184.07400000000004</v>
      </c>
      <c r="CD23" s="5">
        <v>184074</v>
      </c>
      <c r="CE23" s="38">
        <f t="shared" si="14"/>
        <v>0</v>
      </c>
    </row>
    <row r="24" spans="1:85" s="5" customFormat="1">
      <c r="A24" s="20">
        <f t="shared" si="15"/>
        <v>43817</v>
      </c>
      <c r="B24" s="21" t="s">
        <v>53</v>
      </c>
      <c r="C24" s="22">
        <f t="shared" si="1"/>
        <v>185.834</v>
      </c>
      <c r="D24" s="82">
        <v>0</v>
      </c>
      <c r="E24" s="82">
        <v>4.1239999999999997</v>
      </c>
      <c r="F24" s="82">
        <v>4.6449999999999996</v>
      </c>
      <c r="G24" s="82">
        <v>3.5310000000000001</v>
      </c>
      <c r="H24" s="82">
        <v>1E-3</v>
      </c>
      <c r="I24" s="82">
        <v>0</v>
      </c>
      <c r="J24" s="82">
        <v>0.83699999999999997</v>
      </c>
      <c r="K24" s="82">
        <v>0.24399999999999999</v>
      </c>
      <c r="L24" s="82">
        <v>4.8390000000000004</v>
      </c>
      <c r="M24" s="82">
        <v>6.59</v>
      </c>
      <c r="N24" s="47">
        <f t="shared" si="8"/>
        <v>24.810999999999996</v>
      </c>
      <c r="O24" s="82">
        <v>11.148999999999999</v>
      </c>
      <c r="P24" s="82">
        <v>3.698</v>
      </c>
      <c r="Q24" s="47">
        <f t="shared" si="9"/>
        <v>14.847</v>
      </c>
      <c r="R24" s="82">
        <v>0</v>
      </c>
      <c r="S24" s="82">
        <v>0</v>
      </c>
      <c r="T24" s="82">
        <v>0</v>
      </c>
      <c r="U24" s="82">
        <v>0</v>
      </c>
      <c r="V24" s="82">
        <v>5.0730000000000004</v>
      </c>
      <c r="W24" s="82">
        <v>3.1880000000000002</v>
      </c>
      <c r="X24" s="82">
        <v>1E-3</v>
      </c>
      <c r="Y24" s="82">
        <v>0</v>
      </c>
      <c r="Z24" s="23">
        <f t="shared" si="2"/>
        <v>8.2620000000000005</v>
      </c>
      <c r="AA24" s="82">
        <v>7.4340000000000002</v>
      </c>
      <c r="AB24" s="82">
        <v>2.4279999999999999</v>
      </c>
      <c r="AC24" s="82">
        <v>11.132</v>
      </c>
      <c r="AD24" s="82">
        <v>5.7709999999999999</v>
      </c>
      <c r="AE24" s="82">
        <v>4.7770000000000001</v>
      </c>
      <c r="AF24" s="82">
        <v>4.782</v>
      </c>
      <c r="AG24" s="82">
        <v>3.0000000000000001E-3</v>
      </c>
      <c r="AH24" s="82">
        <v>2E-3</v>
      </c>
      <c r="AI24" s="23">
        <f t="shared" si="3"/>
        <v>36.329000000000001</v>
      </c>
      <c r="AJ24" s="82">
        <v>2.64</v>
      </c>
      <c r="AK24" s="82">
        <v>4.2089999999999996</v>
      </c>
      <c r="AL24" s="82">
        <v>2.831</v>
      </c>
      <c r="AM24" s="82">
        <v>8.4039999999999999</v>
      </c>
      <c r="AN24" s="82">
        <v>4.9790000000000001</v>
      </c>
      <c r="AO24" s="82">
        <v>4.7919999999999998</v>
      </c>
      <c r="AP24" s="82">
        <v>0</v>
      </c>
      <c r="AQ24" s="82">
        <v>0</v>
      </c>
      <c r="AR24" s="23">
        <f t="shared" si="4"/>
        <v>27.854999999999997</v>
      </c>
      <c r="AS24" s="82">
        <v>1.4890000000000001</v>
      </c>
      <c r="AT24" s="82">
        <v>0.76</v>
      </c>
      <c r="AU24" s="23">
        <f t="shared" si="10"/>
        <v>2.2490000000000001</v>
      </c>
      <c r="AV24" s="82">
        <v>0</v>
      </c>
      <c r="AW24" s="82">
        <v>0</v>
      </c>
      <c r="AX24" s="82">
        <v>8.3780000000000001</v>
      </c>
      <c r="AY24" s="82">
        <v>7.1879999999999997</v>
      </c>
      <c r="AZ24" s="82">
        <v>0</v>
      </c>
      <c r="BA24" s="23">
        <f t="shared" si="11"/>
        <v>15.565999999999999</v>
      </c>
      <c r="BB24" s="82">
        <v>2.867</v>
      </c>
      <c r="BC24" s="82">
        <v>2.4550000000000001</v>
      </c>
      <c r="BD24" s="82">
        <v>2.1</v>
      </c>
      <c r="BE24" s="82">
        <v>5.4379999999999997</v>
      </c>
      <c r="BF24" s="82">
        <v>2.7410000000000001</v>
      </c>
      <c r="BG24" s="82">
        <v>4.0209999999999999</v>
      </c>
      <c r="BH24" s="23">
        <f t="shared" si="5"/>
        <v>19.622</v>
      </c>
      <c r="BI24" s="82">
        <v>0.30299999999999999</v>
      </c>
      <c r="BJ24" s="82">
        <v>4.9000000000000002E-2</v>
      </c>
      <c r="BK24" s="82">
        <v>1.0229999999999999</v>
      </c>
      <c r="BL24" s="82">
        <v>0.19900000000000001</v>
      </c>
      <c r="BM24" s="23">
        <f t="shared" si="6"/>
        <v>1.5740000000000001</v>
      </c>
      <c r="BN24" s="82">
        <v>13.222</v>
      </c>
      <c r="BO24" s="82">
        <v>11.754</v>
      </c>
      <c r="BP24" s="23">
        <f t="shared" si="7"/>
        <v>24.975999999999999</v>
      </c>
      <c r="BQ24" s="82">
        <v>1.4590000000000001</v>
      </c>
      <c r="BR24" s="82">
        <v>3.3220000000000001</v>
      </c>
      <c r="BS24" s="82">
        <v>0.98899999999999999</v>
      </c>
      <c r="BT24" s="82">
        <v>1.931</v>
      </c>
      <c r="BU24" s="82">
        <v>0.313</v>
      </c>
      <c r="BV24" s="82">
        <v>1.728</v>
      </c>
      <c r="BW24" s="82">
        <v>0</v>
      </c>
      <c r="BX24" s="82">
        <v>1E-3</v>
      </c>
      <c r="BY24" s="23">
        <f t="shared" si="12"/>
        <v>9.7430000000000003</v>
      </c>
      <c r="BZ24" s="82">
        <v>0</v>
      </c>
      <c r="CA24" s="23"/>
      <c r="CB24" s="23"/>
      <c r="CC24" s="45">
        <f t="shared" si="13"/>
        <v>185.834</v>
      </c>
      <c r="CD24" s="5">
        <v>185834</v>
      </c>
      <c r="CE24" s="38">
        <f t="shared" si="14"/>
        <v>0</v>
      </c>
    </row>
    <row r="25" spans="1:85" s="5" customFormat="1">
      <c r="A25" s="20">
        <f t="shared" si="15"/>
        <v>43817</v>
      </c>
      <c r="B25" s="21" t="s">
        <v>54</v>
      </c>
      <c r="C25" s="22">
        <f t="shared" si="1"/>
        <v>187.97399999999999</v>
      </c>
      <c r="D25" s="82">
        <v>0</v>
      </c>
      <c r="E25" s="82">
        <v>4.1609999999999996</v>
      </c>
      <c r="F25" s="82">
        <v>4.633</v>
      </c>
      <c r="G25" s="82">
        <v>3.5990000000000002</v>
      </c>
      <c r="H25" s="82">
        <v>0</v>
      </c>
      <c r="I25" s="82">
        <v>1E-3</v>
      </c>
      <c r="J25" s="82">
        <v>0.89400000000000002</v>
      </c>
      <c r="K25" s="82">
        <v>0.24199999999999999</v>
      </c>
      <c r="L25" s="82">
        <v>4.7</v>
      </c>
      <c r="M25" s="82">
        <v>8.5060000000000002</v>
      </c>
      <c r="N25" s="47">
        <f t="shared" si="8"/>
        <v>26.736000000000001</v>
      </c>
      <c r="O25" s="82">
        <v>11.113</v>
      </c>
      <c r="P25" s="82">
        <v>3.669</v>
      </c>
      <c r="Q25" s="47">
        <f t="shared" si="9"/>
        <v>14.782</v>
      </c>
      <c r="R25" s="82">
        <v>0</v>
      </c>
      <c r="S25" s="82">
        <v>0</v>
      </c>
      <c r="T25" s="82">
        <v>0</v>
      </c>
      <c r="U25" s="82">
        <v>0</v>
      </c>
      <c r="V25" s="82">
        <v>5.0529999999999999</v>
      </c>
      <c r="W25" s="82">
        <v>3.1880000000000002</v>
      </c>
      <c r="X25" s="82">
        <v>1E-3</v>
      </c>
      <c r="Y25" s="82">
        <v>0</v>
      </c>
      <c r="Z25" s="23">
        <f t="shared" si="2"/>
        <v>8.2419999999999991</v>
      </c>
      <c r="AA25" s="82">
        <v>7.4379999999999997</v>
      </c>
      <c r="AB25" s="82">
        <v>2.419</v>
      </c>
      <c r="AC25" s="82">
        <v>11.101000000000001</v>
      </c>
      <c r="AD25" s="82">
        <v>6.0650000000000004</v>
      </c>
      <c r="AE25" s="82">
        <v>4.7750000000000004</v>
      </c>
      <c r="AF25" s="82">
        <v>4.7670000000000003</v>
      </c>
      <c r="AG25" s="82">
        <v>2E-3</v>
      </c>
      <c r="AH25" s="82">
        <v>1E-3</v>
      </c>
      <c r="AI25" s="23">
        <f t="shared" si="3"/>
        <v>36.568000000000005</v>
      </c>
      <c r="AJ25" s="82">
        <v>2.621</v>
      </c>
      <c r="AK25" s="82">
        <v>4.2560000000000002</v>
      </c>
      <c r="AL25" s="82">
        <v>2.85</v>
      </c>
      <c r="AM25" s="82">
        <v>8.3710000000000004</v>
      </c>
      <c r="AN25" s="82">
        <v>5.077</v>
      </c>
      <c r="AO25" s="82">
        <v>4.7880000000000003</v>
      </c>
      <c r="AP25" s="82">
        <v>0</v>
      </c>
      <c r="AQ25" s="82">
        <v>0</v>
      </c>
      <c r="AR25" s="23">
        <f t="shared" si="4"/>
        <v>27.962999999999997</v>
      </c>
      <c r="AS25" s="82">
        <v>1.4650000000000001</v>
      </c>
      <c r="AT25" s="82">
        <v>0.75900000000000001</v>
      </c>
      <c r="AU25" s="23">
        <f t="shared" si="10"/>
        <v>2.2240000000000002</v>
      </c>
      <c r="AV25" s="82">
        <v>0</v>
      </c>
      <c r="AW25" s="82">
        <v>0</v>
      </c>
      <c r="AX25" s="82">
        <v>8.4420000000000002</v>
      </c>
      <c r="AY25" s="82">
        <v>7.1760000000000002</v>
      </c>
      <c r="AZ25" s="82">
        <v>0</v>
      </c>
      <c r="BA25" s="23">
        <f t="shared" si="11"/>
        <v>15.618</v>
      </c>
      <c r="BB25" s="82">
        <v>2.86</v>
      </c>
      <c r="BC25" s="82">
        <v>2.4729999999999999</v>
      </c>
      <c r="BD25" s="82">
        <v>2.0979999999999999</v>
      </c>
      <c r="BE25" s="82">
        <v>5.4429999999999996</v>
      </c>
      <c r="BF25" s="82">
        <v>2.7269999999999999</v>
      </c>
      <c r="BG25" s="82">
        <v>4.0250000000000004</v>
      </c>
      <c r="BH25" s="23">
        <f t="shared" si="5"/>
        <v>19.625999999999998</v>
      </c>
      <c r="BI25" s="82">
        <v>0.308</v>
      </c>
      <c r="BJ25" s="82">
        <v>0.05</v>
      </c>
      <c r="BK25" s="82">
        <v>1.0089999999999999</v>
      </c>
      <c r="BL25" s="82">
        <v>0.19800000000000001</v>
      </c>
      <c r="BM25" s="23">
        <f t="shared" si="6"/>
        <v>1.5649999999999999</v>
      </c>
      <c r="BN25" s="82">
        <v>13.239000000000001</v>
      </c>
      <c r="BO25" s="82">
        <v>11.788</v>
      </c>
      <c r="BP25" s="23">
        <f t="shared" si="7"/>
        <v>25.027000000000001</v>
      </c>
      <c r="BQ25" s="82">
        <v>1.411</v>
      </c>
      <c r="BR25" s="82">
        <v>3.2280000000000002</v>
      </c>
      <c r="BS25" s="82">
        <v>0.995</v>
      </c>
      <c r="BT25" s="82">
        <v>1.9470000000000001</v>
      </c>
      <c r="BU25" s="82">
        <v>0.314</v>
      </c>
      <c r="BV25" s="82">
        <v>1.728</v>
      </c>
      <c r="BW25" s="82">
        <v>0</v>
      </c>
      <c r="BX25" s="82">
        <v>0</v>
      </c>
      <c r="BY25" s="23">
        <f t="shared" si="12"/>
        <v>9.6230000000000011</v>
      </c>
      <c r="BZ25" s="82">
        <v>0</v>
      </c>
      <c r="CA25" s="23"/>
      <c r="CB25" s="23"/>
      <c r="CC25" s="45">
        <f t="shared" si="13"/>
        <v>187.97399999999999</v>
      </c>
      <c r="CD25" s="5">
        <v>187974</v>
      </c>
      <c r="CE25" s="38">
        <f t="shared" si="14"/>
        <v>0</v>
      </c>
    </row>
    <row r="26" spans="1:85" s="5" customFormat="1">
      <c r="A26" s="20">
        <f t="shared" si="15"/>
        <v>43817</v>
      </c>
      <c r="B26" s="46" t="s">
        <v>55</v>
      </c>
      <c r="C26" s="22">
        <f t="shared" si="1"/>
        <v>187.76</v>
      </c>
      <c r="D26" s="82">
        <v>0</v>
      </c>
      <c r="E26" s="82">
        <v>4.1050000000000004</v>
      </c>
      <c r="F26" s="82">
        <v>4.6429999999999998</v>
      </c>
      <c r="G26" s="82">
        <v>3.5790000000000002</v>
      </c>
      <c r="H26" s="82">
        <v>1E-3</v>
      </c>
      <c r="I26" s="82">
        <v>0</v>
      </c>
      <c r="J26" s="82">
        <v>0.89600000000000002</v>
      </c>
      <c r="K26" s="82">
        <v>0.23300000000000001</v>
      </c>
      <c r="L26" s="82">
        <v>4.7110000000000003</v>
      </c>
      <c r="M26" s="82">
        <v>8.5120000000000005</v>
      </c>
      <c r="N26" s="47">
        <f t="shared" si="8"/>
        <v>26.680000000000003</v>
      </c>
      <c r="O26" s="82">
        <v>11.151</v>
      </c>
      <c r="P26" s="82">
        <v>3.6789999999999998</v>
      </c>
      <c r="Q26" s="47">
        <f t="shared" si="9"/>
        <v>14.83</v>
      </c>
      <c r="R26" s="82">
        <v>0</v>
      </c>
      <c r="S26" s="82">
        <v>0</v>
      </c>
      <c r="T26" s="82">
        <v>0</v>
      </c>
      <c r="U26" s="82">
        <v>0</v>
      </c>
      <c r="V26" s="82">
        <v>5.0449999999999999</v>
      </c>
      <c r="W26" s="82">
        <v>3.1880000000000002</v>
      </c>
      <c r="X26" s="82">
        <v>1E-3</v>
      </c>
      <c r="Y26" s="82">
        <v>0</v>
      </c>
      <c r="Z26" s="47">
        <f t="shared" si="2"/>
        <v>8.234</v>
      </c>
      <c r="AA26" s="82">
        <v>7.375</v>
      </c>
      <c r="AB26" s="82">
        <v>2.415</v>
      </c>
      <c r="AC26" s="82">
        <v>11.098000000000001</v>
      </c>
      <c r="AD26" s="82">
        <v>5.9349999999999996</v>
      </c>
      <c r="AE26" s="82">
        <v>4.7770000000000001</v>
      </c>
      <c r="AF26" s="82">
        <v>4.766</v>
      </c>
      <c r="AG26" s="82">
        <v>3.0000000000000001E-3</v>
      </c>
      <c r="AH26" s="82">
        <v>2E-3</v>
      </c>
      <c r="AI26" s="47">
        <f t="shared" si="3"/>
        <v>36.371000000000002</v>
      </c>
      <c r="AJ26" s="82">
        <v>2.629</v>
      </c>
      <c r="AK26" s="82">
        <v>4.24</v>
      </c>
      <c r="AL26" s="82">
        <v>2.839</v>
      </c>
      <c r="AM26" s="82">
        <v>8.4459999999999997</v>
      </c>
      <c r="AN26" s="82">
        <v>5.0309999999999997</v>
      </c>
      <c r="AO26" s="82">
        <v>4.7709999999999999</v>
      </c>
      <c r="AP26" s="82">
        <v>0</v>
      </c>
      <c r="AQ26" s="82">
        <v>0</v>
      </c>
      <c r="AR26" s="47">
        <f t="shared" si="4"/>
        <v>27.956</v>
      </c>
      <c r="AS26" s="82">
        <v>1.4530000000000001</v>
      </c>
      <c r="AT26" s="82">
        <v>0.747</v>
      </c>
      <c r="AU26" s="23">
        <f t="shared" si="10"/>
        <v>2.2000000000000002</v>
      </c>
      <c r="AV26" s="82">
        <v>0</v>
      </c>
      <c r="AW26" s="82">
        <v>1E-3</v>
      </c>
      <c r="AX26" s="82">
        <v>8.3580000000000005</v>
      </c>
      <c r="AY26" s="82">
        <v>7.16</v>
      </c>
      <c r="AZ26" s="82">
        <v>-2E-3</v>
      </c>
      <c r="BA26" s="23">
        <f t="shared" si="11"/>
        <v>15.516999999999999</v>
      </c>
      <c r="BB26" s="82">
        <v>2.859</v>
      </c>
      <c r="BC26" s="82">
        <v>2.4849999999999999</v>
      </c>
      <c r="BD26" s="82">
        <v>2.1139999999999999</v>
      </c>
      <c r="BE26" s="82">
        <v>5.44</v>
      </c>
      <c r="BF26" s="82">
        <v>2.69</v>
      </c>
      <c r="BG26" s="82">
        <v>4.0060000000000002</v>
      </c>
      <c r="BH26" s="47">
        <f t="shared" si="5"/>
        <v>19.594000000000001</v>
      </c>
      <c r="BI26" s="82">
        <v>0.30299999999999999</v>
      </c>
      <c r="BJ26" s="82">
        <v>0.05</v>
      </c>
      <c r="BK26" s="82">
        <v>1.008</v>
      </c>
      <c r="BL26" s="82">
        <v>0.19900000000000001</v>
      </c>
      <c r="BM26" s="47">
        <f t="shared" si="6"/>
        <v>1.56</v>
      </c>
      <c r="BN26" s="82">
        <v>13.292</v>
      </c>
      <c r="BO26" s="82">
        <v>11.789</v>
      </c>
      <c r="BP26" s="47">
        <f t="shared" si="7"/>
        <v>25.081</v>
      </c>
      <c r="BQ26" s="82">
        <v>1.4119999999999999</v>
      </c>
      <c r="BR26" s="82">
        <v>3.3380000000000001</v>
      </c>
      <c r="BS26" s="82">
        <v>0.995</v>
      </c>
      <c r="BT26" s="82">
        <v>1.9430000000000001</v>
      </c>
      <c r="BU26" s="82">
        <v>0.32</v>
      </c>
      <c r="BV26" s="82">
        <v>1.728</v>
      </c>
      <c r="BW26" s="82">
        <v>0</v>
      </c>
      <c r="BX26" s="82">
        <v>1E-3</v>
      </c>
      <c r="BY26" s="23">
        <f t="shared" si="12"/>
        <v>9.7370000000000001</v>
      </c>
      <c r="BZ26" s="82">
        <v>0</v>
      </c>
      <c r="CA26" s="23"/>
      <c r="CB26" s="23"/>
      <c r="CC26" s="45">
        <f t="shared" si="13"/>
        <v>187.76</v>
      </c>
      <c r="CD26" s="5">
        <v>187760</v>
      </c>
      <c r="CE26" s="38">
        <f t="shared" si="14"/>
        <v>0</v>
      </c>
    </row>
    <row r="27" spans="1:85" s="52" customFormat="1">
      <c r="A27" s="20">
        <f t="shared" si="15"/>
        <v>43817</v>
      </c>
      <c r="B27" s="21" t="s">
        <v>56</v>
      </c>
      <c r="C27" s="22">
        <f t="shared" si="1"/>
        <v>188.01</v>
      </c>
      <c r="D27" s="82">
        <v>0</v>
      </c>
      <c r="E27" s="82">
        <v>4.1029999999999998</v>
      </c>
      <c r="F27" s="82">
        <v>4.6369999999999996</v>
      </c>
      <c r="G27" s="82">
        <v>3.6030000000000002</v>
      </c>
      <c r="H27" s="82">
        <v>0</v>
      </c>
      <c r="I27" s="82">
        <v>1E-3</v>
      </c>
      <c r="J27" s="82">
        <v>0.90500000000000003</v>
      </c>
      <c r="K27" s="82">
        <v>0.22600000000000001</v>
      </c>
      <c r="L27" s="82">
        <v>4.694</v>
      </c>
      <c r="M27" s="82">
        <v>8.5060000000000002</v>
      </c>
      <c r="N27" s="47">
        <f t="shared" si="8"/>
        <v>26.674999999999997</v>
      </c>
      <c r="O27" s="82">
        <v>11.141</v>
      </c>
      <c r="P27" s="82">
        <v>3.6539999999999999</v>
      </c>
      <c r="Q27" s="47">
        <f t="shared" si="9"/>
        <v>14.795</v>
      </c>
      <c r="R27" s="82">
        <v>0</v>
      </c>
      <c r="S27" s="82">
        <v>0</v>
      </c>
      <c r="T27" s="82">
        <v>0</v>
      </c>
      <c r="U27" s="82">
        <v>0</v>
      </c>
      <c r="V27" s="82">
        <v>5.0709999999999997</v>
      </c>
      <c r="W27" s="82">
        <v>3.1850000000000001</v>
      </c>
      <c r="X27" s="82">
        <v>1E-3</v>
      </c>
      <c r="Y27" s="82">
        <v>0</v>
      </c>
      <c r="Z27" s="23">
        <f t="shared" si="2"/>
        <v>8.2569999999999997</v>
      </c>
      <c r="AA27" s="82">
        <v>7.4930000000000003</v>
      </c>
      <c r="AB27" s="82">
        <v>2.4169999999999998</v>
      </c>
      <c r="AC27" s="82">
        <v>11.076000000000001</v>
      </c>
      <c r="AD27" s="82">
        <v>5.5789999999999997</v>
      </c>
      <c r="AE27" s="82">
        <v>4.843</v>
      </c>
      <c r="AF27" s="82">
        <v>4.8360000000000003</v>
      </c>
      <c r="AG27" s="82">
        <v>3.0000000000000001E-3</v>
      </c>
      <c r="AH27" s="82">
        <v>2E-3</v>
      </c>
      <c r="AI27" s="23">
        <f t="shared" si="3"/>
        <v>36.249000000000002</v>
      </c>
      <c r="AJ27" s="82">
        <v>2.6459999999999999</v>
      </c>
      <c r="AK27" s="82">
        <v>4.28</v>
      </c>
      <c r="AL27" s="82">
        <v>2.8450000000000002</v>
      </c>
      <c r="AM27" s="82">
        <v>8.3719999999999999</v>
      </c>
      <c r="AN27" s="82">
        <v>4.8570000000000002</v>
      </c>
      <c r="AO27" s="82">
        <v>4.7789999999999999</v>
      </c>
      <c r="AP27" s="82">
        <v>0</v>
      </c>
      <c r="AQ27" s="82">
        <v>0</v>
      </c>
      <c r="AR27" s="23">
        <f t="shared" si="4"/>
        <v>27.779</v>
      </c>
      <c r="AS27" s="82">
        <v>1.4510000000000001</v>
      </c>
      <c r="AT27" s="82">
        <v>0.75800000000000001</v>
      </c>
      <c r="AU27" s="23">
        <f t="shared" si="10"/>
        <v>2.2090000000000001</v>
      </c>
      <c r="AV27" s="82">
        <v>0</v>
      </c>
      <c r="AW27" s="82">
        <v>0</v>
      </c>
      <c r="AX27" s="82">
        <v>8.3160000000000007</v>
      </c>
      <c r="AY27" s="82">
        <v>7.1740000000000004</v>
      </c>
      <c r="AZ27" s="82">
        <v>0</v>
      </c>
      <c r="BA27" s="23">
        <f t="shared" si="11"/>
        <v>15.490000000000002</v>
      </c>
      <c r="BB27" s="82">
        <v>2.867</v>
      </c>
      <c r="BC27" s="82">
        <v>2.5030000000000001</v>
      </c>
      <c r="BD27" s="82">
        <v>2.1070000000000002</v>
      </c>
      <c r="BE27" s="82">
        <v>5.4160000000000004</v>
      </c>
      <c r="BF27" s="82">
        <v>2.7149999999999999</v>
      </c>
      <c r="BG27" s="82">
        <v>3.9790000000000001</v>
      </c>
      <c r="BH27" s="23">
        <f t="shared" si="5"/>
        <v>19.587</v>
      </c>
      <c r="BI27" s="82">
        <v>0.318</v>
      </c>
      <c r="BJ27" s="82">
        <v>5.0999999999999997E-2</v>
      </c>
      <c r="BK27" s="82">
        <v>0.996</v>
      </c>
      <c r="BL27" s="82">
        <v>0.19800000000000001</v>
      </c>
      <c r="BM27" s="23">
        <f t="shared" si="6"/>
        <v>1.5629999999999999</v>
      </c>
      <c r="BN27" s="82">
        <v>13.664999999999999</v>
      </c>
      <c r="BO27" s="82">
        <v>12</v>
      </c>
      <c r="BP27" s="23">
        <f t="shared" si="7"/>
        <v>25.664999999999999</v>
      </c>
      <c r="BQ27" s="82">
        <v>1.4239999999999999</v>
      </c>
      <c r="BR27" s="82">
        <v>3.3250000000000002</v>
      </c>
      <c r="BS27" s="82">
        <v>0.999</v>
      </c>
      <c r="BT27" s="82">
        <v>1.944</v>
      </c>
      <c r="BU27" s="82">
        <v>0.318</v>
      </c>
      <c r="BV27" s="82">
        <v>1.73</v>
      </c>
      <c r="BW27" s="82">
        <v>0</v>
      </c>
      <c r="BX27" s="82">
        <v>1E-3</v>
      </c>
      <c r="BY27" s="23">
        <f t="shared" si="12"/>
        <v>9.7409999999999997</v>
      </c>
      <c r="BZ27" s="82">
        <v>0</v>
      </c>
      <c r="CA27" s="23"/>
      <c r="CB27" s="23"/>
      <c r="CC27" s="45">
        <f t="shared" si="13"/>
        <v>188.01</v>
      </c>
      <c r="CD27" s="5">
        <v>188010</v>
      </c>
      <c r="CE27" s="38">
        <f t="shared" si="14"/>
        <v>0</v>
      </c>
      <c r="CG27" s="5"/>
    </row>
    <row r="28" spans="1:85" s="5" customFormat="1">
      <c r="A28" s="20">
        <f t="shared" si="15"/>
        <v>43817</v>
      </c>
      <c r="B28" s="21" t="s">
        <v>57</v>
      </c>
      <c r="C28" s="22">
        <f t="shared" si="1"/>
        <v>188.18600000000001</v>
      </c>
      <c r="D28" s="82">
        <v>0</v>
      </c>
      <c r="E28" s="82">
        <v>4.0720000000000001</v>
      </c>
      <c r="F28" s="82">
        <v>4.649</v>
      </c>
      <c r="G28" s="82">
        <v>3.5790000000000002</v>
      </c>
      <c r="H28" s="82">
        <v>0</v>
      </c>
      <c r="I28" s="82">
        <v>0</v>
      </c>
      <c r="J28" s="82">
        <v>0.91400000000000003</v>
      </c>
      <c r="K28" s="82">
        <v>0.219</v>
      </c>
      <c r="L28" s="82">
        <v>4.6980000000000004</v>
      </c>
      <c r="M28" s="82">
        <v>8.5</v>
      </c>
      <c r="N28" s="47">
        <f t="shared" si="8"/>
        <v>26.631</v>
      </c>
      <c r="O28" s="82">
        <v>11.121</v>
      </c>
      <c r="P28" s="82">
        <v>3.6389999999999998</v>
      </c>
      <c r="Q28" s="47">
        <f t="shared" si="9"/>
        <v>14.76</v>
      </c>
      <c r="R28" s="82">
        <v>0</v>
      </c>
      <c r="S28" s="82">
        <v>0</v>
      </c>
      <c r="T28" s="82">
        <v>0</v>
      </c>
      <c r="U28" s="82">
        <v>0</v>
      </c>
      <c r="V28" s="82">
        <v>5.07</v>
      </c>
      <c r="W28" s="82">
        <v>3.1840000000000002</v>
      </c>
      <c r="X28" s="82">
        <v>1E-3</v>
      </c>
      <c r="Y28" s="82">
        <v>0</v>
      </c>
      <c r="Z28" s="23">
        <f t="shared" si="2"/>
        <v>8.2550000000000008</v>
      </c>
      <c r="AA28" s="82">
        <v>7.4509999999999996</v>
      </c>
      <c r="AB28" s="82">
        <v>2.4089999999999998</v>
      </c>
      <c r="AC28" s="82">
        <v>11.073</v>
      </c>
      <c r="AD28" s="82">
        <v>5.83</v>
      </c>
      <c r="AE28" s="82">
        <v>4.8609999999999998</v>
      </c>
      <c r="AF28" s="82">
        <v>4.8579999999999997</v>
      </c>
      <c r="AG28" s="82">
        <v>2E-3</v>
      </c>
      <c r="AH28" s="82">
        <v>2E-3</v>
      </c>
      <c r="AI28" s="23">
        <f t="shared" si="3"/>
        <v>36.486000000000004</v>
      </c>
      <c r="AJ28" s="82">
        <v>2.4969999999999999</v>
      </c>
      <c r="AK28" s="82">
        <v>4.2290000000000001</v>
      </c>
      <c r="AL28" s="82">
        <v>2.827</v>
      </c>
      <c r="AM28" s="82">
        <v>8.43</v>
      </c>
      <c r="AN28" s="82">
        <v>4.976</v>
      </c>
      <c r="AO28" s="82">
        <v>4.7889999999999997</v>
      </c>
      <c r="AP28" s="82">
        <v>0</v>
      </c>
      <c r="AQ28" s="82">
        <v>0</v>
      </c>
      <c r="AR28" s="23">
        <f t="shared" si="4"/>
        <v>27.747999999999998</v>
      </c>
      <c r="AS28" s="82">
        <v>1.4470000000000001</v>
      </c>
      <c r="AT28" s="82">
        <v>0.747</v>
      </c>
      <c r="AU28" s="23">
        <f t="shared" si="10"/>
        <v>2.194</v>
      </c>
      <c r="AV28" s="82">
        <v>0</v>
      </c>
      <c r="AW28" s="82">
        <v>0</v>
      </c>
      <c r="AX28" s="82">
        <v>8.3179999999999996</v>
      </c>
      <c r="AY28" s="82">
        <v>7.173</v>
      </c>
      <c r="AZ28" s="82">
        <v>0</v>
      </c>
      <c r="BA28" s="23">
        <f t="shared" si="11"/>
        <v>15.491</v>
      </c>
      <c r="BB28" s="82">
        <v>2.8690000000000002</v>
      </c>
      <c r="BC28" s="82">
        <v>2.4990000000000001</v>
      </c>
      <c r="BD28" s="82">
        <v>2.0960000000000001</v>
      </c>
      <c r="BE28" s="82">
        <v>5.4569999999999999</v>
      </c>
      <c r="BF28" s="82">
        <v>2.7210000000000001</v>
      </c>
      <c r="BG28" s="82">
        <v>3.9860000000000002</v>
      </c>
      <c r="BH28" s="23">
        <f t="shared" si="5"/>
        <v>19.628</v>
      </c>
      <c r="BI28" s="82">
        <v>0.314</v>
      </c>
      <c r="BJ28" s="82">
        <v>4.9000000000000002E-2</v>
      </c>
      <c r="BK28" s="82">
        <v>0.99099999999999999</v>
      </c>
      <c r="BL28" s="82">
        <v>0.2</v>
      </c>
      <c r="BM28" s="23">
        <f t="shared" si="6"/>
        <v>1.554</v>
      </c>
      <c r="BN28" s="82">
        <v>13.701000000000001</v>
      </c>
      <c r="BO28" s="82">
        <v>11.975</v>
      </c>
      <c r="BP28" s="23">
        <f t="shared" si="7"/>
        <v>25.676000000000002</v>
      </c>
      <c r="BQ28" s="82">
        <v>1.4650000000000001</v>
      </c>
      <c r="BR28" s="82">
        <v>3.3039999999999998</v>
      </c>
      <c r="BS28" s="82">
        <v>1</v>
      </c>
      <c r="BT28" s="82">
        <v>1.95</v>
      </c>
      <c r="BU28" s="82">
        <v>0.314</v>
      </c>
      <c r="BV28" s="82">
        <v>1.73</v>
      </c>
      <c r="BW28" s="82">
        <v>0</v>
      </c>
      <c r="BX28" s="82">
        <v>0</v>
      </c>
      <c r="BY28" s="23">
        <f t="shared" si="12"/>
        <v>9.7629999999999999</v>
      </c>
      <c r="BZ28" s="82">
        <v>0</v>
      </c>
      <c r="CA28" s="23"/>
      <c r="CB28" s="23"/>
      <c r="CC28" s="45">
        <f t="shared" si="13"/>
        <v>188.18600000000001</v>
      </c>
      <c r="CD28" s="5">
        <v>188186</v>
      </c>
      <c r="CE28" s="38">
        <f t="shared" si="14"/>
        <v>0</v>
      </c>
    </row>
    <row r="29" spans="1:85" s="5" customFormat="1">
      <c r="A29" s="20">
        <f t="shared" si="15"/>
        <v>43817</v>
      </c>
      <c r="B29" s="21" t="s">
        <v>58</v>
      </c>
      <c r="C29" s="22">
        <f t="shared" si="1"/>
        <v>188.62700000000001</v>
      </c>
      <c r="D29" s="82">
        <v>0</v>
      </c>
      <c r="E29" s="82">
        <v>4.0640000000000001</v>
      </c>
      <c r="F29" s="82">
        <v>4.641</v>
      </c>
      <c r="G29" s="82">
        <v>3.59</v>
      </c>
      <c r="H29" s="82">
        <v>1E-3</v>
      </c>
      <c r="I29" s="82">
        <v>0</v>
      </c>
      <c r="J29" s="82">
        <v>0.91500000000000004</v>
      </c>
      <c r="K29" s="82">
        <v>0.20799999999999999</v>
      </c>
      <c r="L29" s="82">
        <v>4.6929999999999996</v>
      </c>
      <c r="M29" s="82">
        <v>8.4960000000000004</v>
      </c>
      <c r="N29" s="47">
        <f t="shared" si="8"/>
        <v>26.607999999999997</v>
      </c>
      <c r="O29" s="82">
        <v>11.16</v>
      </c>
      <c r="P29" s="82">
        <v>3.69</v>
      </c>
      <c r="Q29" s="47">
        <f t="shared" si="9"/>
        <v>14.85</v>
      </c>
      <c r="R29" s="82">
        <v>0</v>
      </c>
      <c r="S29" s="82">
        <v>0</v>
      </c>
      <c r="T29" s="82">
        <v>0</v>
      </c>
      <c r="U29" s="82">
        <v>0</v>
      </c>
      <c r="V29" s="82">
        <v>5.0750000000000002</v>
      </c>
      <c r="W29" s="82">
        <v>3.1880000000000002</v>
      </c>
      <c r="X29" s="82">
        <v>0</v>
      </c>
      <c r="Y29" s="82">
        <v>0</v>
      </c>
      <c r="Z29" s="23">
        <f t="shared" si="2"/>
        <v>8.2629999999999999</v>
      </c>
      <c r="AA29" s="82">
        <v>7.484</v>
      </c>
      <c r="AB29" s="82">
        <v>2.4079999999999999</v>
      </c>
      <c r="AC29" s="82">
        <v>11.023</v>
      </c>
      <c r="AD29" s="82">
        <v>6.1360000000000001</v>
      </c>
      <c r="AE29" s="82">
        <v>4.867</v>
      </c>
      <c r="AF29" s="82">
        <v>4.8559999999999999</v>
      </c>
      <c r="AG29" s="82">
        <v>3.0000000000000001E-3</v>
      </c>
      <c r="AH29" s="82">
        <v>2E-3</v>
      </c>
      <c r="AI29" s="23">
        <f t="shared" si="3"/>
        <v>36.779000000000003</v>
      </c>
      <c r="AJ29" s="82">
        <v>2.4340000000000002</v>
      </c>
      <c r="AK29" s="82">
        <v>4.2110000000000003</v>
      </c>
      <c r="AL29" s="82">
        <v>2.82</v>
      </c>
      <c r="AM29" s="82">
        <v>8.4120000000000008</v>
      </c>
      <c r="AN29" s="82">
        <v>5.117</v>
      </c>
      <c r="AO29" s="82">
        <v>4.7919999999999998</v>
      </c>
      <c r="AP29" s="82">
        <v>0</v>
      </c>
      <c r="AQ29" s="82">
        <v>0</v>
      </c>
      <c r="AR29" s="23">
        <f t="shared" si="4"/>
        <v>27.786000000000001</v>
      </c>
      <c r="AS29" s="82">
        <v>1.454</v>
      </c>
      <c r="AT29" s="82">
        <v>0.745</v>
      </c>
      <c r="AU29" s="23">
        <f t="shared" si="10"/>
        <v>2.1989999999999998</v>
      </c>
      <c r="AV29" s="82">
        <v>0</v>
      </c>
      <c r="AW29" s="82">
        <v>1E-3</v>
      </c>
      <c r="AX29" s="82">
        <v>8.3469999999999995</v>
      </c>
      <c r="AY29" s="82">
        <v>7.1680000000000001</v>
      </c>
      <c r="AZ29" s="82">
        <v>0</v>
      </c>
      <c r="BA29" s="23">
        <f t="shared" si="11"/>
        <v>15.515999999999998</v>
      </c>
      <c r="BB29" s="82">
        <v>2.8570000000000002</v>
      </c>
      <c r="BC29" s="82">
        <v>2.5</v>
      </c>
      <c r="BD29" s="82">
        <v>2.1019999999999999</v>
      </c>
      <c r="BE29" s="82">
        <v>5.4509999999999996</v>
      </c>
      <c r="BF29" s="82">
        <v>2.7120000000000002</v>
      </c>
      <c r="BG29" s="82">
        <v>4.0229999999999997</v>
      </c>
      <c r="BH29" s="23">
        <f t="shared" si="5"/>
        <v>19.645</v>
      </c>
      <c r="BI29" s="82">
        <v>0.318</v>
      </c>
      <c r="BJ29" s="82">
        <v>0.05</v>
      </c>
      <c r="BK29" s="82">
        <v>0.98399999999999999</v>
      </c>
      <c r="BL29" s="82">
        <v>0.19900000000000001</v>
      </c>
      <c r="BM29" s="23">
        <f t="shared" si="6"/>
        <v>1.5509999999999999</v>
      </c>
      <c r="BN29" s="82">
        <v>13.664</v>
      </c>
      <c r="BO29" s="82">
        <v>11.948</v>
      </c>
      <c r="BP29" s="23">
        <f t="shared" si="7"/>
        <v>25.612000000000002</v>
      </c>
      <c r="BQ29" s="82">
        <v>1.456</v>
      </c>
      <c r="BR29" s="82">
        <v>3.3140000000000001</v>
      </c>
      <c r="BS29" s="82">
        <v>0.997</v>
      </c>
      <c r="BT29" s="82">
        <v>2.0070000000000001</v>
      </c>
      <c r="BU29" s="82">
        <v>0.314</v>
      </c>
      <c r="BV29" s="82">
        <v>1.7290000000000001</v>
      </c>
      <c r="BW29" s="82">
        <v>0</v>
      </c>
      <c r="BX29" s="82">
        <v>1E-3</v>
      </c>
      <c r="BY29" s="23">
        <f t="shared" si="12"/>
        <v>9.8179999999999996</v>
      </c>
      <c r="BZ29" s="82">
        <v>0</v>
      </c>
      <c r="CA29" s="23"/>
      <c r="CB29" s="23"/>
      <c r="CC29" s="45">
        <f t="shared" si="13"/>
        <v>188.62700000000001</v>
      </c>
      <c r="CD29" s="5">
        <v>188627</v>
      </c>
      <c r="CE29" s="38">
        <f t="shared" si="14"/>
        <v>0</v>
      </c>
    </row>
    <row r="30" spans="1:85" s="5" customFormat="1">
      <c r="A30" s="20">
        <f t="shared" si="15"/>
        <v>43817</v>
      </c>
      <c r="B30" s="46" t="s">
        <v>59</v>
      </c>
      <c r="C30" s="22">
        <f t="shared" si="1"/>
        <v>188.19800000000001</v>
      </c>
      <c r="D30" s="82">
        <v>0</v>
      </c>
      <c r="E30" s="82">
        <v>4.0350000000000001</v>
      </c>
      <c r="F30" s="82">
        <v>4.6449999999999996</v>
      </c>
      <c r="G30" s="82">
        <v>3.5859999999999999</v>
      </c>
      <c r="H30" s="82">
        <v>0</v>
      </c>
      <c r="I30" s="82">
        <v>1E-3</v>
      </c>
      <c r="J30" s="82">
        <v>0.91700000000000004</v>
      </c>
      <c r="K30" s="82">
        <v>0.192</v>
      </c>
      <c r="L30" s="82">
        <v>4.6980000000000004</v>
      </c>
      <c r="M30" s="82">
        <v>8.5</v>
      </c>
      <c r="N30" s="47">
        <f t="shared" si="8"/>
        <v>26.573999999999998</v>
      </c>
      <c r="O30" s="82">
        <v>11.061</v>
      </c>
      <c r="P30" s="82">
        <v>3.677</v>
      </c>
      <c r="Q30" s="47">
        <f t="shared" si="9"/>
        <v>14.738</v>
      </c>
      <c r="R30" s="82">
        <v>0</v>
      </c>
      <c r="S30" s="82">
        <v>0</v>
      </c>
      <c r="T30" s="82">
        <v>0</v>
      </c>
      <c r="U30" s="82">
        <v>0</v>
      </c>
      <c r="V30" s="82">
        <v>5.0720000000000001</v>
      </c>
      <c r="W30" s="82">
        <v>3.1829999999999998</v>
      </c>
      <c r="X30" s="82">
        <v>1E-3</v>
      </c>
      <c r="Y30" s="82">
        <v>0</v>
      </c>
      <c r="Z30" s="23">
        <f t="shared" si="2"/>
        <v>8.2559999999999985</v>
      </c>
      <c r="AA30" s="82">
        <v>7.5060000000000002</v>
      </c>
      <c r="AB30" s="82">
        <v>2.419</v>
      </c>
      <c r="AC30" s="82">
        <v>11.004</v>
      </c>
      <c r="AD30" s="82">
        <v>5.9640000000000004</v>
      </c>
      <c r="AE30" s="82">
        <v>4.8319999999999999</v>
      </c>
      <c r="AF30" s="82">
        <v>4.8289999999999997</v>
      </c>
      <c r="AG30" s="82">
        <v>3.0000000000000001E-3</v>
      </c>
      <c r="AH30" s="82">
        <v>1E-3</v>
      </c>
      <c r="AI30" s="23">
        <f t="shared" si="3"/>
        <v>36.558</v>
      </c>
      <c r="AJ30" s="82">
        <v>2.3690000000000002</v>
      </c>
      <c r="AK30" s="82">
        <v>4.2270000000000003</v>
      </c>
      <c r="AL30" s="82">
        <v>2.8370000000000002</v>
      </c>
      <c r="AM30" s="82">
        <v>8.3840000000000003</v>
      </c>
      <c r="AN30" s="82">
        <v>5.1070000000000002</v>
      </c>
      <c r="AO30" s="82">
        <v>4.7859999999999996</v>
      </c>
      <c r="AP30" s="82">
        <v>0</v>
      </c>
      <c r="AQ30" s="82">
        <v>0</v>
      </c>
      <c r="AR30" s="23">
        <f t="shared" si="4"/>
        <v>27.71</v>
      </c>
      <c r="AS30" s="82">
        <v>1.431</v>
      </c>
      <c r="AT30" s="82">
        <v>0.73499999999999999</v>
      </c>
      <c r="AU30" s="23">
        <f t="shared" si="10"/>
        <v>2.1659999999999999</v>
      </c>
      <c r="AV30" s="82">
        <v>0</v>
      </c>
      <c r="AW30" s="82">
        <v>0</v>
      </c>
      <c r="AX30" s="82">
        <v>8.3330000000000002</v>
      </c>
      <c r="AY30" s="82">
        <v>7.16</v>
      </c>
      <c r="AZ30" s="82">
        <v>0</v>
      </c>
      <c r="BA30" s="23">
        <f t="shared" si="11"/>
        <v>15.493</v>
      </c>
      <c r="BB30" s="82">
        <v>2.8620000000000001</v>
      </c>
      <c r="BC30" s="82">
        <v>2.4769999999999999</v>
      </c>
      <c r="BD30" s="82">
        <v>2.1019999999999999</v>
      </c>
      <c r="BE30" s="82">
        <v>5.4320000000000004</v>
      </c>
      <c r="BF30" s="82">
        <v>2.7120000000000002</v>
      </c>
      <c r="BG30" s="82">
        <v>4.0330000000000004</v>
      </c>
      <c r="BH30" s="23">
        <f t="shared" si="5"/>
        <v>19.618000000000002</v>
      </c>
      <c r="BI30" s="82">
        <v>0.30299999999999999</v>
      </c>
      <c r="BJ30" s="82">
        <v>5.0999999999999997E-2</v>
      </c>
      <c r="BK30" s="82">
        <v>0.99299999999999999</v>
      </c>
      <c r="BL30" s="82">
        <v>0.19700000000000001</v>
      </c>
      <c r="BM30" s="23">
        <f t="shared" si="6"/>
        <v>1.544</v>
      </c>
      <c r="BN30" s="82">
        <v>13.709</v>
      </c>
      <c r="BO30" s="82">
        <v>11.983000000000001</v>
      </c>
      <c r="BP30" s="23">
        <f t="shared" si="7"/>
        <v>25.692</v>
      </c>
      <c r="BQ30" s="82">
        <v>1.47</v>
      </c>
      <c r="BR30" s="82">
        <v>3.3180000000000001</v>
      </c>
      <c r="BS30" s="82">
        <v>0.99299999999999999</v>
      </c>
      <c r="BT30" s="82">
        <v>2.0259999999999998</v>
      </c>
      <c r="BU30" s="82">
        <v>0.311</v>
      </c>
      <c r="BV30" s="82">
        <v>1.73</v>
      </c>
      <c r="BW30" s="82">
        <v>0</v>
      </c>
      <c r="BX30" s="82">
        <v>1E-3</v>
      </c>
      <c r="BY30" s="23">
        <f t="shared" si="12"/>
        <v>9.8490000000000002</v>
      </c>
      <c r="BZ30" s="82">
        <v>0</v>
      </c>
      <c r="CA30" s="23"/>
      <c r="CB30" s="23"/>
      <c r="CC30" s="45">
        <f t="shared" si="13"/>
        <v>188.19800000000001</v>
      </c>
      <c r="CD30" s="5">
        <v>188198</v>
      </c>
      <c r="CE30" s="38">
        <f t="shared" si="14"/>
        <v>0</v>
      </c>
    </row>
    <row r="31" spans="1:85" s="5" customFormat="1">
      <c r="A31" s="20">
        <f t="shared" si="15"/>
        <v>43817</v>
      </c>
      <c r="B31" s="21" t="s">
        <v>60</v>
      </c>
      <c r="C31" s="22">
        <f t="shared" si="1"/>
        <v>187.91200000000001</v>
      </c>
      <c r="D31" s="82">
        <v>0</v>
      </c>
      <c r="E31" s="82">
        <v>4.0369999999999999</v>
      </c>
      <c r="F31" s="82">
        <v>4.66</v>
      </c>
      <c r="G31" s="82">
        <v>3.593</v>
      </c>
      <c r="H31" s="82">
        <v>1E-3</v>
      </c>
      <c r="I31" s="82">
        <v>0</v>
      </c>
      <c r="J31" s="82">
        <v>0.90900000000000003</v>
      </c>
      <c r="K31" s="82">
        <v>0.19800000000000001</v>
      </c>
      <c r="L31" s="82">
        <v>4.6970000000000001</v>
      </c>
      <c r="M31" s="82">
        <v>8.5039999999999996</v>
      </c>
      <c r="N31" s="47">
        <f t="shared" si="8"/>
        <v>26.598999999999997</v>
      </c>
      <c r="O31" s="82">
        <v>11.103999999999999</v>
      </c>
      <c r="P31" s="82">
        <v>3.6920000000000002</v>
      </c>
      <c r="Q31" s="47">
        <f t="shared" si="9"/>
        <v>14.795999999999999</v>
      </c>
      <c r="R31" s="82">
        <v>0</v>
      </c>
      <c r="S31" s="82">
        <v>0</v>
      </c>
      <c r="T31" s="82">
        <v>0</v>
      </c>
      <c r="U31" s="82">
        <v>0</v>
      </c>
      <c r="V31" s="82">
        <v>5.0529999999999999</v>
      </c>
      <c r="W31" s="82">
        <v>3.1840000000000002</v>
      </c>
      <c r="X31" s="82">
        <v>1E-3</v>
      </c>
      <c r="Y31" s="82">
        <v>0</v>
      </c>
      <c r="Z31" s="23">
        <f t="shared" si="2"/>
        <v>8.2379999999999995</v>
      </c>
      <c r="AA31" s="82">
        <v>7.4630000000000001</v>
      </c>
      <c r="AB31" s="82">
        <v>2.4049999999999998</v>
      </c>
      <c r="AC31" s="82">
        <v>10.909000000000001</v>
      </c>
      <c r="AD31" s="82">
        <v>6.1379999999999999</v>
      </c>
      <c r="AE31" s="82">
        <v>4.8150000000000004</v>
      </c>
      <c r="AF31" s="82">
        <v>4.7990000000000004</v>
      </c>
      <c r="AG31" s="82">
        <v>2E-3</v>
      </c>
      <c r="AH31" s="82">
        <v>2E-3</v>
      </c>
      <c r="AI31" s="23">
        <f t="shared" si="3"/>
        <v>36.533000000000008</v>
      </c>
      <c r="AJ31" s="82">
        <v>2.379</v>
      </c>
      <c r="AK31" s="82">
        <v>4.2439999999999998</v>
      </c>
      <c r="AL31" s="82">
        <v>2.8420000000000001</v>
      </c>
      <c r="AM31" s="82">
        <v>8.3320000000000007</v>
      </c>
      <c r="AN31" s="82">
        <v>5.0730000000000004</v>
      </c>
      <c r="AO31" s="82">
        <v>4.742</v>
      </c>
      <c r="AP31" s="82">
        <v>0</v>
      </c>
      <c r="AQ31" s="82">
        <v>0</v>
      </c>
      <c r="AR31" s="23">
        <f t="shared" si="4"/>
        <v>27.612000000000002</v>
      </c>
      <c r="AS31" s="82">
        <v>1.423</v>
      </c>
      <c r="AT31" s="82">
        <v>0.74399999999999999</v>
      </c>
      <c r="AU31" s="23">
        <f t="shared" si="10"/>
        <v>2.1669999999999998</v>
      </c>
      <c r="AV31" s="82">
        <v>0</v>
      </c>
      <c r="AW31" s="82">
        <v>0</v>
      </c>
      <c r="AX31" s="82">
        <v>8.3829999999999991</v>
      </c>
      <c r="AY31" s="82">
        <v>7.117</v>
      </c>
      <c r="AZ31" s="82">
        <v>0</v>
      </c>
      <c r="BA31" s="23">
        <f t="shared" si="11"/>
        <v>15.5</v>
      </c>
      <c r="BB31" s="82">
        <v>2.867</v>
      </c>
      <c r="BC31" s="82">
        <v>2.4470000000000001</v>
      </c>
      <c r="BD31" s="82">
        <v>2.089</v>
      </c>
      <c r="BE31" s="82">
        <v>5.4409999999999998</v>
      </c>
      <c r="BF31" s="82">
        <v>2.71</v>
      </c>
      <c r="BG31" s="82">
        <v>4.0410000000000004</v>
      </c>
      <c r="BH31" s="23">
        <f t="shared" si="5"/>
        <v>19.595000000000002</v>
      </c>
      <c r="BI31" s="82">
        <v>0.30599999999999999</v>
      </c>
      <c r="BJ31" s="82">
        <v>0.05</v>
      </c>
      <c r="BK31" s="82">
        <v>0.98099999999999998</v>
      </c>
      <c r="BL31" s="82">
        <v>0.2</v>
      </c>
      <c r="BM31" s="23">
        <f t="shared" si="6"/>
        <v>1.5369999999999999</v>
      </c>
      <c r="BN31" s="82">
        <v>13.629</v>
      </c>
      <c r="BO31" s="82">
        <v>11.930999999999999</v>
      </c>
      <c r="BP31" s="23">
        <f t="shared" si="7"/>
        <v>25.56</v>
      </c>
      <c r="BQ31" s="82">
        <v>1.4450000000000001</v>
      </c>
      <c r="BR31" s="82">
        <v>3.302</v>
      </c>
      <c r="BS31" s="82">
        <v>0.98599999999999999</v>
      </c>
      <c r="BT31" s="82">
        <v>1.9990000000000001</v>
      </c>
      <c r="BU31" s="82">
        <v>0.313</v>
      </c>
      <c r="BV31" s="82">
        <v>1.73</v>
      </c>
      <c r="BW31" s="82">
        <v>0</v>
      </c>
      <c r="BX31" s="82">
        <v>0</v>
      </c>
      <c r="BY31" s="23">
        <f t="shared" si="12"/>
        <v>9.7750000000000004</v>
      </c>
      <c r="BZ31" s="82">
        <v>0</v>
      </c>
      <c r="CA31" s="23"/>
      <c r="CB31" s="23"/>
      <c r="CC31" s="45">
        <f t="shared" si="13"/>
        <v>187.91200000000001</v>
      </c>
      <c r="CD31" s="5">
        <v>187912</v>
      </c>
      <c r="CE31" s="38">
        <f t="shared" si="14"/>
        <v>0</v>
      </c>
    </row>
    <row r="32" spans="1:85" s="5" customFormat="1">
      <c r="A32" s="20">
        <f t="shared" si="15"/>
        <v>43817</v>
      </c>
      <c r="B32" s="21" t="s">
        <v>61</v>
      </c>
      <c r="C32" s="22">
        <f t="shared" si="1"/>
        <v>187.68200000000002</v>
      </c>
      <c r="D32" s="82">
        <v>0</v>
      </c>
      <c r="E32" s="82">
        <v>4.0359999999999996</v>
      </c>
      <c r="F32" s="82">
        <v>4.6559999999999997</v>
      </c>
      <c r="G32" s="82">
        <v>3.5779999999999998</v>
      </c>
      <c r="H32" s="82">
        <v>0</v>
      </c>
      <c r="I32" s="82">
        <v>1E-3</v>
      </c>
      <c r="J32" s="82">
        <v>0.89400000000000002</v>
      </c>
      <c r="K32" s="82">
        <v>0.193</v>
      </c>
      <c r="L32" s="82">
        <v>4.694</v>
      </c>
      <c r="M32" s="82">
        <v>8.5030000000000001</v>
      </c>
      <c r="N32" s="47">
        <f t="shared" si="8"/>
        <v>26.555</v>
      </c>
      <c r="O32" s="82">
        <v>11.118</v>
      </c>
      <c r="P32" s="82">
        <v>3.6850000000000001</v>
      </c>
      <c r="Q32" s="47">
        <f t="shared" si="9"/>
        <v>14.803000000000001</v>
      </c>
      <c r="R32" s="82">
        <v>0</v>
      </c>
      <c r="S32" s="82">
        <v>0</v>
      </c>
      <c r="T32" s="82">
        <v>0</v>
      </c>
      <c r="U32" s="82">
        <v>0</v>
      </c>
      <c r="V32" s="82">
        <v>5.0439999999999996</v>
      </c>
      <c r="W32" s="82">
        <v>3.1819999999999999</v>
      </c>
      <c r="X32" s="82">
        <v>1E-3</v>
      </c>
      <c r="Y32" s="82">
        <v>0</v>
      </c>
      <c r="Z32" s="23">
        <f t="shared" si="2"/>
        <v>8.2269999999999985</v>
      </c>
      <c r="AA32" s="82">
        <v>7.48</v>
      </c>
      <c r="AB32" s="82">
        <v>2.3940000000000001</v>
      </c>
      <c r="AC32" s="82">
        <v>10.907999999999999</v>
      </c>
      <c r="AD32" s="82">
        <v>6.0439999999999996</v>
      </c>
      <c r="AE32" s="82">
        <v>4.7729999999999997</v>
      </c>
      <c r="AF32" s="82">
        <v>4.7489999999999997</v>
      </c>
      <c r="AG32" s="82">
        <v>3.0000000000000001E-3</v>
      </c>
      <c r="AH32" s="82">
        <v>2E-3</v>
      </c>
      <c r="AI32" s="23">
        <f t="shared" si="3"/>
        <v>36.353000000000002</v>
      </c>
      <c r="AJ32" s="82">
        <v>2.4279999999999999</v>
      </c>
      <c r="AK32" s="82">
        <v>4.1520000000000001</v>
      </c>
      <c r="AL32" s="82">
        <v>2.8279999999999998</v>
      </c>
      <c r="AM32" s="82">
        <v>8.3979999999999997</v>
      </c>
      <c r="AN32" s="82">
        <v>5.0090000000000003</v>
      </c>
      <c r="AO32" s="82">
        <v>4.6660000000000004</v>
      </c>
      <c r="AP32" s="82">
        <v>0</v>
      </c>
      <c r="AQ32" s="82">
        <v>0</v>
      </c>
      <c r="AR32" s="23">
        <f t="shared" si="4"/>
        <v>27.480999999999998</v>
      </c>
      <c r="AS32" s="82">
        <v>1.4319999999999999</v>
      </c>
      <c r="AT32" s="82">
        <v>0.73599999999999999</v>
      </c>
      <c r="AU32" s="23">
        <f t="shared" si="10"/>
        <v>2.1680000000000001</v>
      </c>
      <c r="AV32" s="82">
        <v>0</v>
      </c>
      <c r="AW32" s="82">
        <v>1E-3</v>
      </c>
      <c r="AX32" s="82">
        <v>8.3469999999999995</v>
      </c>
      <c r="AY32" s="82">
        <v>7.0620000000000003</v>
      </c>
      <c r="AZ32" s="82">
        <v>0</v>
      </c>
      <c r="BA32" s="23">
        <f t="shared" si="11"/>
        <v>15.41</v>
      </c>
      <c r="BB32" s="82">
        <v>2.8559999999999999</v>
      </c>
      <c r="BC32" s="82">
        <v>2.4489999999999998</v>
      </c>
      <c r="BD32" s="82">
        <v>2.1019999999999999</v>
      </c>
      <c r="BE32" s="82">
        <v>5.4210000000000003</v>
      </c>
      <c r="BF32" s="82">
        <v>2.7120000000000002</v>
      </c>
      <c r="BG32" s="82">
        <v>4.0419999999999998</v>
      </c>
      <c r="BH32" s="23">
        <f t="shared" si="5"/>
        <v>19.582000000000001</v>
      </c>
      <c r="BI32" s="82">
        <v>0.30099999999999999</v>
      </c>
      <c r="BJ32" s="82">
        <v>4.9000000000000002E-2</v>
      </c>
      <c r="BK32" s="82">
        <v>0.98599999999999999</v>
      </c>
      <c r="BL32" s="82">
        <v>0.19800000000000001</v>
      </c>
      <c r="BM32" s="23">
        <f t="shared" si="6"/>
        <v>1.5339999999999998</v>
      </c>
      <c r="BN32" s="82">
        <v>13.682</v>
      </c>
      <c r="BO32" s="82">
        <v>12.01</v>
      </c>
      <c r="BP32" s="23">
        <f t="shared" si="7"/>
        <v>25.692</v>
      </c>
      <c r="BQ32" s="82">
        <v>1.46</v>
      </c>
      <c r="BR32" s="82">
        <v>3.3250000000000002</v>
      </c>
      <c r="BS32" s="82">
        <v>0.98699999999999999</v>
      </c>
      <c r="BT32" s="82">
        <v>2.0579999999999998</v>
      </c>
      <c r="BU32" s="82">
        <v>0.317</v>
      </c>
      <c r="BV32" s="82">
        <v>1.7290000000000001</v>
      </c>
      <c r="BW32" s="82">
        <v>0</v>
      </c>
      <c r="BX32" s="82">
        <v>1E-3</v>
      </c>
      <c r="BY32" s="23">
        <f t="shared" si="12"/>
        <v>9.8770000000000007</v>
      </c>
      <c r="BZ32" s="82">
        <v>0</v>
      </c>
      <c r="CA32" s="23"/>
      <c r="CB32" s="23"/>
      <c r="CC32" s="45">
        <f t="shared" si="13"/>
        <v>187.68200000000002</v>
      </c>
      <c r="CD32" s="5">
        <v>187682</v>
      </c>
      <c r="CE32" s="38">
        <f t="shared" si="14"/>
        <v>0</v>
      </c>
    </row>
    <row r="33" spans="1:83" s="5" customFormat="1">
      <c r="A33" s="20">
        <f t="shared" si="15"/>
        <v>43817</v>
      </c>
      <c r="B33" s="21" t="s">
        <v>62</v>
      </c>
      <c r="C33" s="22">
        <f t="shared" si="1"/>
        <v>187.42099999999999</v>
      </c>
      <c r="D33" s="82">
        <v>0</v>
      </c>
      <c r="E33" s="82">
        <v>4.0179999999999998</v>
      </c>
      <c r="F33" s="82">
        <v>4.6449999999999996</v>
      </c>
      <c r="G33" s="82">
        <v>3.589</v>
      </c>
      <c r="H33" s="82">
        <v>1E-3</v>
      </c>
      <c r="I33" s="82">
        <v>0</v>
      </c>
      <c r="J33" s="82">
        <v>0.89</v>
      </c>
      <c r="K33" s="82">
        <v>0.186</v>
      </c>
      <c r="L33" s="82">
        <v>4.6970000000000001</v>
      </c>
      <c r="M33" s="82">
        <v>8.4920000000000009</v>
      </c>
      <c r="N33" s="47">
        <f t="shared" si="8"/>
        <v>26.518000000000001</v>
      </c>
      <c r="O33" s="82">
        <v>11.1</v>
      </c>
      <c r="P33" s="82">
        <v>3.6669999999999998</v>
      </c>
      <c r="Q33" s="47">
        <f t="shared" si="9"/>
        <v>14.766999999999999</v>
      </c>
      <c r="R33" s="82">
        <v>0</v>
      </c>
      <c r="S33" s="82">
        <v>0</v>
      </c>
      <c r="T33" s="82">
        <v>0</v>
      </c>
      <c r="U33" s="82">
        <v>0</v>
      </c>
      <c r="V33" s="82">
        <v>5.0529999999999999</v>
      </c>
      <c r="W33" s="82">
        <v>3.181</v>
      </c>
      <c r="X33" s="82">
        <v>1E-3</v>
      </c>
      <c r="Y33" s="82">
        <v>0</v>
      </c>
      <c r="Z33" s="23">
        <f t="shared" si="2"/>
        <v>8.2349999999999994</v>
      </c>
      <c r="AA33" s="82">
        <v>7.476</v>
      </c>
      <c r="AB33" s="82">
        <v>2.3940000000000001</v>
      </c>
      <c r="AC33" s="82">
        <v>10.823</v>
      </c>
      <c r="AD33" s="82">
        <v>6.0940000000000003</v>
      </c>
      <c r="AE33" s="82">
        <v>4.7709999999999999</v>
      </c>
      <c r="AF33" s="82">
        <v>4.7530000000000001</v>
      </c>
      <c r="AG33" s="82">
        <v>3.0000000000000001E-3</v>
      </c>
      <c r="AH33" s="82">
        <v>2E-3</v>
      </c>
      <c r="AI33" s="23">
        <f t="shared" si="3"/>
        <v>36.31600000000001</v>
      </c>
      <c r="AJ33" s="82">
        <v>2.4079999999999999</v>
      </c>
      <c r="AK33" s="82">
        <v>4.1749999999999998</v>
      </c>
      <c r="AL33" s="82">
        <v>2.8479999999999999</v>
      </c>
      <c r="AM33" s="82">
        <v>8.3019999999999996</v>
      </c>
      <c r="AN33" s="82">
        <v>5.0119999999999996</v>
      </c>
      <c r="AO33" s="82">
        <v>4.6630000000000003</v>
      </c>
      <c r="AP33" s="82">
        <v>0</v>
      </c>
      <c r="AQ33" s="82">
        <v>0</v>
      </c>
      <c r="AR33" s="23">
        <f t="shared" si="4"/>
        <v>27.408000000000001</v>
      </c>
      <c r="AS33" s="82">
        <v>1.4330000000000001</v>
      </c>
      <c r="AT33" s="82">
        <v>0.73599999999999999</v>
      </c>
      <c r="AU33" s="23">
        <f t="shared" si="10"/>
        <v>2.169</v>
      </c>
      <c r="AV33" s="82">
        <v>0</v>
      </c>
      <c r="AW33" s="82">
        <v>0</v>
      </c>
      <c r="AX33" s="82">
        <v>8.3130000000000006</v>
      </c>
      <c r="AY33" s="82">
        <v>7.101</v>
      </c>
      <c r="AZ33" s="82">
        <v>0</v>
      </c>
      <c r="BA33" s="23">
        <f t="shared" si="11"/>
        <v>15.414000000000001</v>
      </c>
      <c r="BB33" s="82">
        <v>2.863</v>
      </c>
      <c r="BC33" s="82">
        <v>2.448</v>
      </c>
      <c r="BD33" s="82">
        <v>2.1019999999999999</v>
      </c>
      <c r="BE33" s="82">
        <v>5.4290000000000003</v>
      </c>
      <c r="BF33" s="82">
        <v>2.702</v>
      </c>
      <c r="BG33" s="82">
        <v>4.0439999999999996</v>
      </c>
      <c r="BH33" s="23">
        <f t="shared" si="5"/>
        <v>19.588000000000001</v>
      </c>
      <c r="BI33" s="82">
        <v>0.30499999999999999</v>
      </c>
      <c r="BJ33" s="82">
        <v>0.05</v>
      </c>
      <c r="BK33" s="82">
        <v>0.98499999999999999</v>
      </c>
      <c r="BL33" s="82">
        <v>0.19800000000000001</v>
      </c>
      <c r="BM33" s="23">
        <f t="shared" si="6"/>
        <v>1.5379999999999998</v>
      </c>
      <c r="BN33" s="82">
        <v>13.638999999999999</v>
      </c>
      <c r="BO33" s="82">
        <v>11.974</v>
      </c>
      <c r="BP33" s="23">
        <f t="shared" si="7"/>
        <v>25.613</v>
      </c>
      <c r="BQ33" s="82">
        <v>1.45</v>
      </c>
      <c r="BR33" s="82">
        <v>3.3159999999999998</v>
      </c>
      <c r="BS33" s="82">
        <v>0.98199999999999998</v>
      </c>
      <c r="BT33" s="82">
        <v>2.0609999999999999</v>
      </c>
      <c r="BU33" s="82">
        <v>0.314</v>
      </c>
      <c r="BV33" s="82">
        <v>1.732</v>
      </c>
      <c r="BW33" s="82">
        <v>0</v>
      </c>
      <c r="BX33" s="82">
        <v>0</v>
      </c>
      <c r="BY33" s="23">
        <f t="shared" si="12"/>
        <v>9.8549999999999986</v>
      </c>
      <c r="BZ33" s="82">
        <v>0</v>
      </c>
      <c r="CA33" s="23"/>
      <c r="CB33" s="23"/>
      <c r="CC33" s="45">
        <f t="shared" si="13"/>
        <v>187.42099999999999</v>
      </c>
      <c r="CD33" s="5">
        <v>187421</v>
      </c>
      <c r="CE33" s="38">
        <f t="shared" si="14"/>
        <v>0</v>
      </c>
    </row>
    <row r="34" spans="1:83" s="5" customFormat="1">
      <c r="A34" s="20">
        <f t="shared" si="15"/>
        <v>43817</v>
      </c>
      <c r="B34" s="21" t="s">
        <v>63</v>
      </c>
      <c r="C34" s="22">
        <f t="shared" si="1"/>
        <v>187.99</v>
      </c>
      <c r="D34" s="82">
        <v>0</v>
      </c>
      <c r="E34" s="82">
        <v>4.0439999999999996</v>
      </c>
      <c r="F34" s="82">
        <v>4.6769999999999996</v>
      </c>
      <c r="G34" s="82">
        <v>3.56</v>
      </c>
      <c r="H34" s="82">
        <v>0</v>
      </c>
      <c r="I34" s="82">
        <v>0</v>
      </c>
      <c r="J34" s="82">
        <v>0.88300000000000001</v>
      </c>
      <c r="K34" s="82">
        <v>0.184</v>
      </c>
      <c r="L34" s="82">
        <v>4.694</v>
      </c>
      <c r="M34" s="82">
        <v>8.4930000000000003</v>
      </c>
      <c r="N34" s="47">
        <f t="shared" si="8"/>
        <v>26.535000000000004</v>
      </c>
      <c r="O34" s="82">
        <v>11.122</v>
      </c>
      <c r="P34" s="82">
        <v>3.6389999999999998</v>
      </c>
      <c r="Q34" s="47">
        <f t="shared" si="9"/>
        <v>14.760999999999999</v>
      </c>
      <c r="R34" s="82">
        <v>0</v>
      </c>
      <c r="S34" s="82">
        <v>0</v>
      </c>
      <c r="T34" s="82">
        <v>0</v>
      </c>
      <c r="U34" s="82">
        <v>0</v>
      </c>
      <c r="V34" s="82">
        <v>5.07</v>
      </c>
      <c r="W34" s="82">
        <v>3.1859999999999999</v>
      </c>
      <c r="X34" s="82">
        <v>1E-3</v>
      </c>
      <c r="Y34" s="82">
        <v>0</v>
      </c>
      <c r="Z34" s="23">
        <f t="shared" si="2"/>
        <v>8.2569999999999997</v>
      </c>
      <c r="AA34" s="82">
        <v>7.4089999999999998</v>
      </c>
      <c r="AB34" s="82">
        <v>2.3769999999999998</v>
      </c>
      <c r="AC34" s="82">
        <v>10.893000000000001</v>
      </c>
      <c r="AD34" s="82">
        <v>6.1740000000000004</v>
      </c>
      <c r="AE34" s="82">
        <v>4.782</v>
      </c>
      <c r="AF34" s="82">
        <v>4.7560000000000002</v>
      </c>
      <c r="AG34" s="82">
        <v>2E-3</v>
      </c>
      <c r="AH34" s="82">
        <v>2E-3</v>
      </c>
      <c r="AI34" s="23">
        <f t="shared" si="3"/>
        <v>36.39500000000001</v>
      </c>
      <c r="AJ34" s="82">
        <v>2.552</v>
      </c>
      <c r="AK34" s="82">
        <v>4.1539999999999999</v>
      </c>
      <c r="AL34" s="82">
        <v>2.7909999999999999</v>
      </c>
      <c r="AM34" s="82">
        <v>8.3789999999999996</v>
      </c>
      <c r="AN34" s="82">
        <v>5.0119999999999996</v>
      </c>
      <c r="AO34" s="82">
        <v>4.66</v>
      </c>
      <c r="AP34" s="82">
        <v>0</v>
      </c>
      <c r="AQ34" s="82">
        <v>0</v>
      </c>
      <c r="AR34" s="23">
        <f t="shared" si="4"/>
        <v>27.547999999999998</v>
      </c>
      <c r="AS34" s="82">
        <v>1.43</v>
      </c>
      <c r="AT34" s="82">
        <v>0.72899999999999998</v>
      </c>
      <c r="AU34" s="23">
        <f t="shared" si="10"/>
        <v>2.1589999999999998</v>
      </c>
      <c r="AV34" s="82">
        <v>0</v>
      </c>
      <c r="AW34" s="82">
        <v>0</v>
      </c>
      <c r="AX34" s="82">
        <v>8.4280000000000008</v>
      </c>
      <c r="AY34" s="82">
        <v>7.14</v>
      </c>
      <c r="AZ34" s="82">
        <v>0</v>
      </c>
      <c r="BA34" s="23">
        <f t="shared" si="11"/>
        <v>15.568000000000001</v>
      </c>
      <c r="BB34" s="82">
        <v>2.8639999999999999</v>
      </c>
      <c r="BC34" s="82">
        <v>2.48</v>
      </c>
      <c r="BD34" s="82">
        <v>2.0960000000000001</v>
      </c>
      <c r="BE34" s="82">
        <v>5.6189999999999998</v>
      </c>
      <c r="BF34" s="82">
        <v>2.7</v>
      </c>
      <c r="BG34" s="82">
        <v>4.0410000000000004</v>
      </c>
      <c r="BH34" s="23">
        <f t="shared" si="5"/>
        <v>19.8</v>
      </c>
      <c r="BI34" s="82">
        <v>0.30199999999999999</v>
      </c>
      <c r="BJ34" s="82">
        <v>4.9000000000000002E-2</v>
      </c>
      <c r="BK34" s="82">
        <v>0.98599999999999999</v>
      </c>
      <c r="BL34" s="82">
        <v>0.19900000000000001</v>
      </c>
      <c r="BM34" s="23">
        <f t="shared" si="6"/>
        <v>1.536</v>
      </c>
      <c r="BN34" s="82">
        <v>13.673</v>
      </c>
      <c r="BO34" s="82">
        <v>11.903</v>
      </c>
      <c r="BP34" s="23">
        <f t="shared" si="7"/>
        <v>25.576000000000001</v>
      </c>
      <c r="BQ34" s="82">
        <v>1.4610000000000001</v>
      </c>
      <c r="BR34" s="82">
        <v>3.3109999999999999</v>
      </c>
      <c r="BS34" s="82">
        <v>0.98399999999999999</v>
      </c>
      <c r="BT34" s="82">
        <v>2.0539999999999998</v>
      </c>
      <c r="BU34" s="82">
        <v>0.315</v>
      </c>
      <c r="BV34" s="82">
        <v>1.7290000000000001</v>
      </c>
      <c r="BW34" s="82">
        <v>0</v>
      </c>
      <c r="BX34" s="82">
        <v>1E-3</v>
      </c>
      <c r="BY34" s="23">
        <f t="shared" si="12"/>
        <v>9.8549999999999986</v>
      </c>
      <c r="BZ34" s="82">
        <v>0</v>
      </c>
      <c r="CA34" s="23"/>
      <c r="CB34" s="23"/>
      <c r="CC34" s="45">
        <f t="shared" si="13"/>
        <v>187.99</v>
      </c>
      <c r="CD34" s="5">
        <v>187990</v>
      </c>
      <c r="CE34" s="38">
        <f t="shared" si="14"/>
        <v>0</v>
      </c>
    </row>
    <row r="35" spans="1:83" s="5" customFormat="1">
      <c r="A35" s="30" t="s">
        <v>64</v>
      </c>
      <c r="B35" s="30"/>
      <c r="C35" s="31">
        <f t="shared" ref="C35:BN35" si="16">SUM(C11:C34)</f>
        <v>4503.2919999999995</v>
      </c>
      <c r="D35" s="31">
        <f t="shared" si="16"/>
        <v>0</v>
      </c>
      <c r="E35" s="31">
        <f t="shared" si="16"/>
        <v>97.691999999999993</v>
      </c>
      <c r="F35" s="31">
        <f t="shared" si="16"/>
        <v>111.578</v>
      </c>
      <c r="G35" s="31">
        <f t="shared" si="16"/>
        <v>85.933000000000007</v>
      </c>
      <c r="H35" s="31">
        <f t="shared" si="16"/>
        <v>1.0000000000000002E-2</v>
      </c>
      <c r="I35" s="31">
        <f t="shared" si="16"/>
        <v>9.0000000000000011E-3</v>
      </c>
      <c r="J35" s="31">
        <f t="shared" si="16"/>
        <v>18.439</v>
      </c>
      <c r="K35" s="31">
        <f t="shared" si="16"/>
        <v>5.4360000000000008</v>
      </c>
      <c r="L35" s="31">
        <f t="shared" si="16"/>
        <v>112.38900000000001</v>
      </c>
      <c r="M35" s="31">
        <f t="shared" si="16"/>
        <v>194.35799999999998</v>
      </c>
      <c r="N35" s="32">
        <f t="shared" si="16"/>
        <v>625.84399999999994</v>
      </c>
      <c r="O35" s="31">
        <f t="shared" si="16"/>
        <v>267.32400000000007</v>
      </c>
      <c r="P35" s="31">
        <f>SUM(P11:P34)</f>
        <v>88.195999999999984</v>
      </c>
      <c r="Q35" s="31">
        <f>SUM(Q11:Q34)</f>
        <v>355.52000000000004</v>
      </c>
      <c r="R35" s="31">
        <f t="shared" si="16"/>
        <v>0</v>
      </c>
      <c r="S35" s="31">
        <f t="shared" si="16"/>
        <v>0</v>
      </c>
      <c r="T35" s="31">
        <f t="shared" si="16"/>
        <v>0</v>
      </c>
      <c r="U35" s="31">
        <f t="shared" si="16"/>
        <v>0</v>
      </c>
      <c r="V35" s="31">
        <f t="shared" si="16"/>
        <v>121.517</v>
      </c>
      <c r="W35" s="31">
        <f t="shared" si="16"/>
        <v>76.37</v>
      </c>
      <c r="X35" s="31">
        <f t="shared" si="16"/>
        <v>2.2000000000000013E-2</v>
      </c>
      <c r="Y35" s="31">
        <f t="shared" si="16"/>
        <v>0</v>
      </c>
      <c r="Z35" s="31">
        <f t="shared" si="16"/>
        <v>197.90900000000005</v>
      </c>
      <c r="AA35" s="31">
        <f t="shared" si="16"/>
        <v>178.49999999999997</v>
      </c>
      <c r="AB35" s="31">
        <f t="shared" si="16"/>
        <v>57.797999999999995</v>
      </c>
      <c r="AC35" s="31">
        <f t="shared" si="16"/>
        <v>263.26200000000006</v>
      </c>
      <c r="AD35" s="31">
        <f t="shared" si="16"/>
        <v>142.79300000000001</v>
      </c>
      <c r="AE35" s="31">
        <f t="shared" si="16"/>
        <v>117.91600000000001</v>
      </c>
      <c r="AF35" s="31">
        <f t="shared" si="16"/>
        <v>113.16</v>
      </c>
      <c r="AG35" s="31">
        <f t="shared" si="16"/>
        <v>6.3000000000000028E-2</v>
      </c>
      <c r="AH35" s="31">
        <f t="shared" si="16"/>
        <v>4.4000000000000025E-2</v>
      </c>
      <c r="AI35" s="31">
        <f t="shared" si="16"/>
        <v>873.53600000000006</v>
      </c>
      <c r="AJ35" s="31">
        <f t="shared" si="16"/>
        <v>63.131999999999998</v>
      </c>
      <c r="AK35" s="31">
        <f t="shared" si="16"/>
        <v>100.85299999999999</v>
      </c>
      <c r="AL35" s="31">
        <f t="shared" si="16"/>
        <v>68.055000000000007</v>
      </c>
      <c r="AM35" s="31">
        <f t="shared" si="16"/>
        <v>201.16399999999996</v>
      </c>
      <c r="AN35" s="31">
        <f t="shared" si="16"/>
        <v>121.38500000000001</v>
      </c>
      <c r="AO35" s="31">
        <f t="shared" si="16"/>
        <v>114.92399999999999</v>
      </c>
      <c r="AP35" s="31">
        <f t="shared" si="16"/>
        <v>0</v>
      </c>
      <c r="AQ35" s="31">
        <f t="shared" si="16"/>
        <v>0</v>
      </c>
      <c r="AR35" s="31">
        <f t="shared" si="16"/>
        <v>669.51300000000003</v>
      </c>
      <c r="AS35" s="31">
        <f t="shared" si="16"/>
        <v>34.433</v>
      </c>
      <c r="AT35" s="31">
        <f t="shared" si="16"/>
        <v>17.960999999999999</v>
      </c>
      <c r="AU35" s="31">
        <f t="shared" si="16"/>
        <v>52.393999999999998</v>
      </c>
      <c r="AV35" s="31">
        <f>SUM(AV11:AV34)</f>
        <v>0</v>
      </c>
      <c r="AW35" s="31">
        <f>SUM(AW11:AW34)</f>
        <v>6.0000000000000001E-3</v>
      </c>
      <c r="AX35" s="31">
        <f t="shared" si="16"/>
        <v>200.93300000000002</v>
      </c>
      <c r="AY35" s="31">
        <f t="shared" si="16"/>
        <v>171.511</v>
      </c>
      <c r="AZ35" s="31">
        <f t="shared" si="16"/>
        <v>-3.0000000000000001E-3</v>
      </c>
      <c r="BA35" s="31">
        <f t="shared" si="16"/>
        <v>372.447</v>
      </c>
      <c r="BB35" s="31">
        <f t="shared" si="16"/>
        <v>68.37</v>
      </c>
      <c r="BC35" s="31">
        <f t="shared" si="16"/>
        <v>59.432999999999993</v>
      </c>
      <c r="BD35" s="31">
        <f t="shared" si="16"/>
        <v>50.390999999999991</v>
      </c>
      <c r="BE35" s="31">
        <f t="shared" si="16"/>
        <v>130.63900000000001</v>
      </c>
      <c r="BF35" s="31">
        <f t="shared" si="16"/>
        <v>65.018000000000001</v>
      </c>
      <c r="BG35" s="31">
        <f t="shared" si="16"/>
        <v>96.475999999999999</v>
      </c>
      <c r="BH35" s="31">
        <f t="shared" si="16"/>
        <v>470.32699999999994</v>
      </c>
      <c r="BI35" s="31">
        <f t="shared" si="16"/>
        <v>11.184000000000001</v>
      </c>
      <c r="BJ35" s="31">
        <f t="shared" si="16"/>
        <v>1.1990000000000003</v>
      </c>
      <c r="BK35" s="31">
        <f t="shared" si="16"/>
        <v>20.518000000000001</v>
      </c>
      <c r="BL35" s="31">
        <f t="shared" si="16"/>
        <v>4.75</v>
      </c>
      <c r="BM35" s="31">
        <f t="shared" si="16"/>
        <v>37.650999999999996</v>
      </c>
      <c r="BN35" s="31">
        <f t="shared" si="16"/>
        <v>326.92400000000004</v>
      </c>
      <c r="BO35" s="31">
        <f t="shared" ref="BO35:CB35" si="17">SUM(BO11:BO34)</f>
        <v>285.68600000000004</v>
      </c>
      <c r="BP35" s="31">
        <f t="shared" si="17"/>
        <v>612.61000000000013</v>
      </c>
      <c r="BQ35" s="31">
        <f t="shared" si="17"/>
        <v>34.969000000000001</v>
      </c>
      <c r="BR35" s="31">
        <f t="shared" si="17"/>
        <v>79.214000000000027</v>
      </c>
      <c r="BS35" s="31">
        <f t="shared" si="17"/>
        <v>23.712999999999994</v>
      </c>
      <c r="BT35" s="31">
        <f t="shared" si="17"/>
        <v>48.332000000000015</v>
      </c>
      <c r="BU35" s="31">
        <f t="shared" si="17"/>
        <v>7.7750000000000004</v>
      </c>
      <c r="BV35" s="31">
        <f>SUM(BV11:BV34)</f>
        <v>41.521999999999998</v>
      </c>
      <c r="BW35" s="31">
        <f>SUM(BW11:BW34)</f>
        <v>1E-3</v>
      </c>
      <c r="BX35" s="31">
        <f>SUM(BX11:BX34)</f>
        <v>1.5000000000000006E-2</v>
      </c>
      <c r="BY35" s="31">
        <f>SUM(BY11:BY34)</f>
        <v>235.54099999999997</v>
      </c>
      <c r="BZ35" s="31">
        <f t="shared" si="17"/>
        <v>0</v>
      </c>
      <c r="CA35" s="31">
        <f t="shared" si="17"/>
        <v>0</v>
      </c>
      <c r="CB35" s="31">
        <f t="shared" si="17"/>
        <v>0</v>
      </c>
      <c r="CC35" s="45">
        <f t="shared" si="13"/>
        <v>4503.2920000000004</v>
      </c>
    </row>
    <row r="36" spans="1:83">
      <c r="A36" s="66"/>
      <c r="B36" s="6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67"/>
      <c r="O36" s="53"/>
      <c r="P36" s="53"/>
      <c r="Q36" s="53"/>
      <c r="R36" s="66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6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66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66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39"/>
    </row>
    <row r="37" spans="1:83">
      <c r="A37" s="2"/>
      <c r="B37" s="6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7"/>
      <c r="O37" s="53"/>
      <c r="P37" s="53"/>
      <c r="Q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39"/>
    </row>
    <row r="38" spans="1:83">
      <c r="A38" s="66"/>
      <c r="B38" s="6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7"/>
      <c r="O38" s="53"/>
      <c r="P38" s="53"/>
      <c r="Q38" s="53"/>
      <c r="R38" s="66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6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6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66" t="s">
        <v>125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39"/>
    </row>
    <row r="39" spans="1:83">
      <c r="A39" s="2"/>
      <c r="K39" s="36"/>
      <c r="CC39" s="39"/>
    </row>
    <row r="40" spans="1:83">
      <c r="A40" s="2"/>
      <c r="K40" s="36"/>
      <c r="CC40" s="53"/>
    </row>
    <row r="41" spans="1:83">
      <c r="A41" s="2"/>
      <c r="K41" s="36"/>
      <c r="CC41" s="53"/>
    </row>
    <row r="42" spans="1:83">
      <c r="K42" s="36"/>
      <c r="R42" s="33"/>
      <c r="AJ42" s="33"/>
      <c r="AV42" s="33"/>
      <c r="BN42" s="33"/>
      <c r="CC42" s="53"/>
    </row>
    <row r="43" spans="1:83">
      <c r="K43" s="36"/>
      <c r="R43" s="33"/>
      <c r="AJ43" s="33"/>
      <c r="AV43" s="33"/>
      <c r="BN43" s="33" t="s">
        <v>105</v>
      </c>
      <c r="CC43" s="53"/>
    </row>
    <row r="44" spans="1:83">
      <c r="K44" s="36"/>
      <c r="R44" s="33"/>
      <c r="AJ44" s="33"/>
      <c r="AV44" s="33"/>
      <c r="BN44" s="33" t="s">
        <v>106</v>
      </c>
      <c r="CC44" s="53"/>
    </row>
    <row r="45" spans="1:83">
      <c r="A45" s="2"/>
      <c r="G45" s="77" t="s">
        <v>122</v>
      </c>
      <c r="K45" s="36"/>
      <c r="S45" s="33"/>
      <c r="T45" s="77" t="s">
        <v>121</v>
      </c>
      <c r="AE45" s="77" t="s">
        <v>120</v>
      </c>
      <c r="AK45" s="33"/>
      <c r="AL45" s="33"/>
      <c r="AP45" s="77" t="s">
        <v>119</v>
      </c>
      <c r="AW45" s="33"/>
      <c r="AX45" s="33"/>
      <c r="BE45" s="77" t="s">
        <v>123</v>
      </c>
      <c r="BO45" s="33"/>
      <c r="BP45" s="33"/>
      <c r="BQ45" s="2"/>
      <c r="BR45" s="2"/>
      <c r="BS45" s="2"/>
      <c r="BT45" s="2"/>
      <c r="BU45" s="77" t="s">
        <v>124</v>
      </c>
      <c r="BV45" s="2"/>
      <c r="CC45" s="53"/>
    </row>
    <row r="46" spans="1:83">
      <c r="A46" s="2"/>
      <c r="K46" s="36"/>
      <c r="S46" s="33"/>
      <c r="T46" s="33"/>
      <c r="AK46" s="33"/>
      <c r="AL46" s="33"/>
      <c r="AW46" s="33"/>
      <c r="AX46" s="33"/>
      <c r="BO46" s="33"/>
      <c r="BP46" s="33"/>
      <c r="BQ46" s="2"/>
      <c r="BR46" s="2"/>
      <c r="BS46" s="2"/>
      <c r="BT46" s="2"/>
      <c r="BU46" s="2"/>
      <c r="BV46" s="2"/>
      <c r="CC46" s="53"/>
    </row>
    <row r="47" spans="1:83" ht="12.75" customHeight="1">
      <c r="A47" s="86" t="s">
        <v>2</v>
      </c>
      <c r="B47" s="87" t="s">
        <v>3</v>
      </c>
      <c r="C47" s="88" t="s">
        <v>4</v>
      </c>
      <c r="D47" s="89" t="s">
        <v>5</v>
      </c>
      <c r="E47" s="90"/>
      <c r="F47" s="90"/>
      <c r="G47" s="90"/>
      <c r="H47" s="90"/>
      <c r="I47" s="90"/>
      <c r="J47" s="90"/>
      <c r="K47" s="90"/>
      <c r="L47" s="90"/>
      <c r="M47" s="90"/>
      <c r="N47" s="88" t="s">
        <v>5</v>
      </c>
      <c r="O47" s="84" t="s">
        <v>6</v>
      </c>
      <c r="P47" s="85"/>
      <c r="Q47" s="93" t="s">
        <v>6</v>
      </c>
      <c r="R47" s="89" t="s">
        <v>7</v>
      </c>
      <c r="S47" s="90"/>
      <c r="T47" s="90"/>
      <c r="U47" s="90"/>
      <c r="V47" s="90"/>
      <c r="W47" s="90"/>
      <c r="X47" s="90"/>
      <c r="Y47" s="91"/>
      <c r="Z47" s="88" t="s">
        <v>8</v>
      </c>
      <c r="AA47" s="89" t="s">
        <v>9</v>
      </c>
      <c r="AB47" s="90"/>
      <c r="AC47" s="90"/>
      <c r="AD47" s="90"/>
      <c r="AE47" s="90"/>
      <c r="AF47" s="90"/>
      <c r="AG47" s="90"/>
      <c r="AH47" s="91"/>
      <c r="AI47" s="88" t="s">
        <v>10</v>
      </c>
      <c r="AJ47" s="92" t="s">
        <v>11</v>
      </c>
      <c r="AK47" s="92"/>
      <c r="AL47" s="92"/>
      <c r="AM47" s="92"/>
      <c r="AN47" s="92"/>
      <c r="AO47" s="92"/>
      <c r="AP47" s="92"/>
      <c r="AQ47" s="92"/>
      <c r="AR47" s="88" t="s">
        <v>12</v>
      </c>
      <c r="AS47" s="89" t="s">
        <v>13</v>
      </c>
      <c r="AT47" s="90"/>
      <c r="AU47" s="88" t="s">
        <v>13</v>
      </c>
      <c r="AV47" s="90" t="s">
        <v>14</v>
      </c>
      <c r="AW47" s="90"/>
      <c r="AX47" s="90"/>
      <c r="AY47" s="90"/>
      <c r="AZ47" s="91"/>
      <c r="BA47" s="88" t="s">
        <v>14</v>
      </c>
      <c r="BB47" s="92" t="s">
        <v>15</v>
      </c>
      <c r="BC47" s="92"/>
      <c r="BD47" s="92"/>
      <c r="BE47" s="92"/>
      <c r="BF47" s="92"/>
      <c r="BG47" s="92"/>
      <c r="BH47" s="88" t="s">
        <v>15</v>
      </c>
      <c r="BI47" s="89" t="s">
        <v>16</v>
      </c>
      <c r="BJ47" s="90"/>
      <c r="BK47" s="90"/>
      <c r="BL47" s="91"/>
      <c r="BM47" s="88" t="s">
        <v>16</v>
      </c>
      <c r="BN47" s="92" t="s">
        <v>17</v>
      </c>
      <c r="BO47" s="92"/>
      <c r="BP47" s="88" t="s">
        <v>17</v>
      </c>
      <c r="BQ47" s="95" t="s">
        <v>18</v>
      </c>
      <c r="BR47" s="96"/>
      <c r="BS47" s="96"/>
      <c r="BT47" s="96"/>
      <c r="BU47" s="96"/>
      <c r="BV47" s="96"/>
      <c r="BW47" s="96"/>
      <c r="BX47" s="97"/>
      <c r="BY47" s="88" t="s">
        <v>18</v>
      </c>
      <c r="BZ47" s="88" t="s">
        <v>19</v>
      </c>
      <c r="CA47" s="88"/>
      <c r="CB47" s="88"/>
      <c r="CC47" s="16" t="s">
        <v>66</v>
      </c>
    </row>
    <row r="48" spans="1:83" ht="25.5">
      <c r="A48" s="86"/>
      <c r="B48" s="87"/>
      <c r="C48" s="88"/>
      <c r="D48" s="17" t="s">
        <v>20</v>
      </c>
      <c r="E48" s="17" t="s">
        <v>21</v>
      </c>
      <c r="F48" s="17" t="s">
        <v>22</v>
      </c>
      <c r="G48" s="17" t="s">
        <v>23</v>
      </c>
      <c r="H48" s="17" t="s">
        <v>24</v>
      </c>
      <c r="I48" s="17" t="s">
        <v>25</v>
      </c>
      <c r="J48" s="17" t="s">
        <v>26</v>
      </c>
      <c r="K48" s="17" t="s">
        <v>27</v>
      </c>
      <c r="L48" s="17" t="s">
        <v>28</v>
      </c>
      <c r="M48" s="17" t="s">
        <v>29</v>
      </c>
      <c r="N48" s="88"/>
      <c r="O48" s="17" t="s">
        <v>30</v>
      </c>
      <c r="P48" s="17" t="s">
        <v>31</v>
      </c>
      <c r="Q48" s="94"/>
      <c r="R48" s="17" t="s">
        <v>20</v>
      </c>
      <c r="S48" s="17" t="s">
        <v>21</v>
      </c>
      <c r="T48" s="17" t="s">
        <v>22</v>
      </c>
      <c r="U48" s="17" t="s">
        <v>23</v>
      </c>
      <c r="V48" s="17" t="s">
        <v>32</v>
      </c>
      <c r="W48" s="17" t="s">
        <v>33</v>
      </c>
      <c r="X48" s="17" t="s">
        <v>24</v>
      </c>
      <c r="Y48" s="17" t="s">
        <v>25</v>
      </c>
      <c r="Z48" s="88"/>
      <c r="AA48" s="17" t="s">
        <v>20</v>
      </c>
      <c r="AB48" s="17" t="s">
        <v>21</v>
      </c>
      <c r="AC48" s="17" t="s">
        <v>22</v>
      </c>
      <c r="AD48" s="17" t="s">
        <v>23</v>
      </c>
      <c r="AE48" s="17" t="s">
        <v>32</v>
      </c>
      <c r="AF48" s="17" t="s">
        <v>33</v>
      </c>
      <c r="AG48" s="17" t="s">
        <v>24</v>
      </c>
      <c r="AH48" s="17" t="s">
        <v>25</v>
      </c>
      <c r="AI48" s="88"/>
      <c r="AJ48" s="17" t="s">
        <v>20</v>
      </c>
      <c r="AK48" s="17" t="s">
        <v>21</v>
      </c>
      <c r="AL48" s="17" t="s">
        <v>22</v>
      </c>
      <c r="AM48" s="17" t="s">
        <v>23</v>
      </c>
      <c r="AN48" s="17" t="s">
        <v>32</v>
      </c>
      <c r="AO48" s="17" t="s">
        <v>33</v>
      </c>
      <c r="AP48" s="17" t="s">
        <v>24</v>
      </c>
      <c r="AQ48" s="17" t="s">
        <v>25</v>
      </c>
      <c r="AR48" s="88"/>
      <c r="AS48" s="17" t="s">
        <v>34</v>
      </c>
      <c r="AT48" s="17" t="s">
        <v>65</v>
      </c>
      <c r="AU48" s="88"/>
      <c r="AV48" s="17" t="s">
        <v>103</v>
      </c>
      <c r="AW48" s="17" t="s">
        <v>104</v>
      </c>
      <c r="AX48" s="17" t="s">
        <v>20</v>
      </c>
      <c r="AY48" s="17" t="s">
        <v>22</v>
      </c>
      <c r="AZ48" s="17" t="s">
        <v>23</v>
      </c>
      <c r="BA48" s="88"/>
      <c r="BB48" s="17" t="s">
        <v>20</v>
      </c>
      <c r="BC48" s="17" t="s">
        <v>35</v>
      </c>
      <c r="BD48" s="17" t="s">
        <v>22</v>
      </c>
      <c r="BE48" s="17" t="s">
        <v>23</v>
      </c>
      <c r="BF48" s="17" t="s">
        <v>32</v>
      </c>
      <c r="BG48" s="17" t="s">
        <v>33</v>
      </c>
      <c r="BH48" s="88"/>
      <c r="BI48" s="17" t="s">
        <v>20</v>
      </c>
      <c r="BJ48" s="17" t="s">
        <v>21</v>
      </c>
      <c r="BK48" s="17" t="s">
        <v>22</v>
      </c>
      <c r="BL48" s="17" t="s">
        <v>23</v>
      </c>
      <c r="BM48" s="88"/>
      <c r="BN48" s="17" t="s">
        <v>36</v>
      </c>
      <c r="BO48" s="17" t="s">
        <v>37</v>
      </c>
      <c r="BP48" s="88"/>
      <c r="BQ48" s="17" t="s">
        <v>20</v>
      </c>
      <c r="BR48" s="17" t="s">
        <v>21</v>
      </c>
      <c r="BS48" s="17" t="s">
        <v>22</v>
      </c>
      <c r="BT48" s="17" t="s">
        <v>23</v>
      </c>
      <c r="BU48" s="17" t="s">
        <v>32</v>
      </c>
      <c r="BV48" s="17" t="s">
        <v>33</v>
      </c>
      <c r="BW48" s="17" t="s">
        <v>24</v>
      </c>
      <c r="BX48" s="17" t="s">
        <v>25</v>
      </c>
      <c r="BY48" s="88"/>
      <c r="BZ48" s="88"/>
      <c r="CA48" s="88"/>
      <c r="CB48" s="88"/>
    </row>
    <row r="49" spans="1:88">
      <c r="A49" s="18"/>
      <c r="B49" s="19" t="s">
        <v>38</v>
      </c>
      <c r="C49" s="19" t="s">
        <v>39</v>
      </c>
      <c r="D49" s="19" t="s">
        <v>39</v>
      </c>
      <c r="E49" s="19" t="s">
        <v>39</v>
      </c>
      <c r="F49" s="19" t="s">
        <v>39</v>
      </c>
      <c r="G49" s="19" t="s">
        <v>39</v>
      </c>
      <c r="H49" s="19" t="s">
        <v>39</v>
      </c>
      <c r="I49" s="19" t="s">
        <v>39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39</v>
      </c>
      <c r="P49" s="19" t="s">
        <v>39</v>
      </c>
      <c r="Q49" s="19" t="s">
        <v>39</v>
      </c>
      <c r="R49" s="19" t="s">
        <v>39</v>
      </c>
      <c r="S49" s="19" t="s">
        <v>39</v>
      </c>
      <c r="T49" s="19" t="s">
        <v>39</v>
      </c>
      <c r="U49" s="19" t="s">
        <v>39</v>
      </c>
      <c r="V49" s="19" t="s">
        <v>39</v>
      </c>
      <c r="W49" s="19" t="s">
        <v>39</v>
      </c>
      <c r="X49" s="19" t="s">
        <v>39</v>
      </c>
      <c r="Y49" s="19" t="s">
        <v>39</v>
      </c>
      <c r="Z49" s="19" t="s">
        <v>39</v>
      </c>
      <c r="AA49" s="19" t="s">
        <v>39</v>
      </c>
      <c r="AB49" s="19" t="s">
        <v>39</v>
      </c>
      <c r="AC49" s="19" t="s">
        <v>39</v>
      </c>
      <c r="AD49" s="19" t="s">
        <v>39</v>
      </c>
      <c r="AE49" s="19" t="s">
        <v>39</v>
      </c>
      <c r="AF49" s="19" t="s">
        <v>39</v>
      </c>
      <c r="AG49" s="19" t="s">
        <v>39</v>
      </c>
      <c r="AH49" s="19" t="s">
        <v>39</v>
      </c>
      <c r="AI49" s="19" t="s">
        <v>39</v>
      </c>
      <c r="AJ49" s="19" t="s">
        <v>39</v>
      </c>
      <c r="AK49" s="19" t="s">
        <v>39</v>
      </c>
      <c r="AL49" s="19" t="s">
        <v>39</v>
      </c>
      <c r="AM49" s="19" t="s">
        <v>39</v>
      </c>
      <c r="AN49" s="19" t="s">
        <v>39</v>
      </c>
      <c r="AO49" s="19" t="s">
        <v>39</v>
      </c>
      <c r="AP49" s="19" t="s">
        <v>39</v>
      </c>
      <c r="AQ49" s="19" t="s">
        <v>39</v>
      </c>
      <c r="AR49" s="19" t="s">
        <v>39</v>
      </c>
      <c r="AS49" s="19" t="s">
        <v>39</v>
      </c>
      <c r="AT49" s="19" t="s">
        <v>39</v>
      </c>
      <c r="AU49" s="19" t="s">
        <v>39</v>
      </c>
      <c r="AV49" s="19" t="s">
        <v>39</v>
      </c>
      <c r="AW49" s="19" t="s">
        <v>39</v>
      </c>
      <c r="AX49" s="19" t="s">
        <v>39</v>
      </c>
      <c r="AY49" s="19" t="s">
        <v>39</v>
      </c>
      <c r="AZ49" s="19" t="s">
        <v>39</v>
      </c>
      <c r="BA49" s="19" t="s">
        <v>39</v>
      </c>
      <c r="BB49" s="19" t="s">
        <v>39</v>
      </c>
      <c r="BC49" s="19" t="s">
        <v>39</v>
      </c>
      <c r="BD49" s="19" t="s">
        <v>39</v>
      </c>
      <c r="BE49" s="19" t="s">
        <v>39</v>
      </c>
      <c r="BF49" s="19" t="s">
        <v>39</v>
      </c>
      <c r="BG49" s="19" t="s">
        <v>39</v>
      </c>
      <c r="BH49" s="19" t="s">
        <v>39</v>
      </c>
      <c r="BI49" s="19" t="s">
        <v>39</v>
      </c>
      <c r="BJ49" s="19" t="s">
        <v>39</v>
      </c>
      <c r="BK49" s="19" t="s">
        <v>39</v>
      </c>
      <c r="BL49" s="19" t="s">
        <v>39</v>
      </c>
      <c r="BM49" s="19" t="s">
        <v>39</v>
      </c>
      <c r="BN49" s="19" t="s">
        <v>39</v>
      </c>
      <c r="BO49" s="19" t="s">
        <v>39</v>
      </c>
      <c r="BP49" s="19" t="s">
        <v>39</v>
      </c>
      <c r="BQ49" s="19" t="s">
        <v>39</v>
      </c>
      <c r="BR49" s="19" t="s">
        <v>39</v>
      </c>
      <c r="BS49" s="19" t="s">
        <v>39</v>
      </c>
      <c r="BT49" s="19" t="s">
        <v>39</v>
      </c>
      <c r="BU49" s="19" t="s">
        <v>39</v>
      </c>
      <c r="BV49" s="19" t="s">
        <v>39</v>
      </c>
      <c r="BW49" s="19" t="s">
        <v>39</v>
      </c>
      <c r="BX49" s="19" t="s">
        <v>39</v>
      </c>
      <c r="BY49" s="19" t="s">
        <v>39</v>
      </c>
      <c r="BZ49" s="19" t="s">
        <v>39</v>
      </c>
      <c r="CA49" s="19"/>
      <c r="CB49" s="19"/>
    </row>
    <row r="50" spans="1:88">
      <c r="A50" s="20">
        <f>A11</f>
        <v>43817</v>
      </c>
      <c r="B50" s="21" t="s">
        <v>40</v>
      </c>
      <c r="C50" s="22">
        <f t="shared" ref="C50:C73" si="18">$N50+$Q50+$Z50+$AI50+$AR50+$AU50+$BA50+$BH50+$BM50+$BP50+$BY50-$BZ50</f>
        <v>187.58800000000002</v>
      </c>
      <c r="D50" s="54">
        <f>J81</f>
        <v>0</v>
      </c>
      <c r="E50" s="54">
        <f>K81</f>
        <v>4.0199999999999996</v>
      </c>
      <c r="F50" s="54">
        <f>L81</f>
        <v>4.66</v>
      </c>
      <c r="G50" s="54">
        <f>M81</f>
        <v>3.5939999999999999</v>
      </c>
      <c r="H50" s="55">
        <f t="shared" ref="H50:I65" si="19">H81</f>
        <v>0</v>
      </c>
      <c r="I50" s="55">
        <f t="shared" si="19"/>
        <v>0</v>
      </c>
      <c r="J50" s="55">
        <f>D81</f>
        <v>0.65300000000000002</v>
      </c>
      <c r="K50" s="55">
        <f>E81</f>
        <v>0.19700000000000001</v>
      </c>
      <c r="L50" s="55">
        <f>F81</f>
        <v>4.4530000000000003</v>
      </c>
      <c r="M50" s="55">
        <f>G81</f>
        <v>8.9979999999999993</v>
      </c>
      <c r="N50" s="23">
        <f>SUM(D50:M50)</f>
        <v>26.574999999999996</v>
      </c>
      <c r="O50" s="55">
        <f t="shared" ref="O50:P65" si="20">O81</f>
        <v>11.099</v>
      </c>
      <c r="P50" s="55">
        <f t="shared" si="20"/>
        <v>3.69</v>
      </c>
      <c r="Q50" s="23">
        <f>O50+P50</f>
        <v>14.789</v>
      </c>
      <c r="R50" s="55">
        <f>V81</f>
        <v>0</v>
      </c>
      <c r="S50" s="55">
        <f>W81</f>
        <v>0</v>
      </c>
      <c r="T50" s="55">
        <f>X81</f>
        <v>0</v>
      </c>
      <c r="U50" s="55">
        <f>Y81</f>
        <v>0</v>
      </c>
      <c r="V50" s="55">
        <f t="shared" ref="V50:Y73" si="21">R81</f>
        <v>5.0670000000000002</v>
      </c>
      <c r="W50" s="55">
        <f t="shared" si="21"/>
        <v>3.1760000000000002</v>
      </c>
      <c r="X50" s="55">
        <f t="shared" si="21"/>
        <v>1E-3</v>
      </c>
      <c r="Y50" s="55">
        <f t="shared" si="21"/>
        <v>0</v>
      </c>
      <c r="Z50" s="23">
        <f t="shared" ref="Z50:Z73" si="22">SUM(R50:Y50)</f>
        <v>8.2439999999999998</v>
      </c>
      <c r="AA50" s="55">
        <f>AE81</f>
        <v>7.3819999999999997</v>
      </c>
      <c r="AB50" s="55">
        <f>AF81</f>
        <v>2.371</v>
      </c>
      <c r="AC50" s="55">
        <f>AG81</f>
        <v>10.875</v>
      </c>
      <c r="AD50" s="55">
        <f>AH81</f>
        <v>5.7009999999999996</v>
      </c>
      <c r="AE50" s="56">
        <f>AA81</f>
        <v>5.0289999999999999</v>
      </c>
      <c r="AF50" s="56">
        <f>AB81</f>
        <v>4.4969999999999999</v>
      </c>
      <c r="AG50" s="56">
        <f>AC81</f>
        <v>2E-3</v>
      </c>
      <c r="AH50" s="56">
        <f>AD81</f>
        <v>2E-3</v>
      </c>
      <c r="AI50" s="23">
        <f t="shared" ref="AI50:AI73" si="23">SUM(AA50:AH50)</f>
        <v>35.859000000000009</v>
      </c>
      <c r="AJ50" s="55">
        <f>AN81</f>
        <v>2.7229999999999999</v>
      </c>
      <c r="AK50" s="55">
        <f>AO81</f>
        <v>4.1639999999999997</v>
      </c>
      <c r="AL50" s="55">
        <f>AP81</f>
        <v>2.8210000000000002</v>
      </c>
      <c r="AM50" s="55">
        <f>AQ81</f>
        <v>8.35</v>
      </c>
      <c r="AN50" s="55">
        <f>AJ81</f>
        <v>5.0919999999999996</v>
      </c>
      <c r="AO50" s="55">
        <f>AK81</f>
        <v>4.8250000000000002</v>
      </c>
      <c r="AP50" s="55">
        <f>AL81</f>
        <v>0</v>
      </c>
      <c r="AQ50" s="55">
        <f>AM81</f>
        <v>0</v>
      </c>
      <c r="AR50" s="23">
        <f t="shared" ref="AR50:AR73" si="24">SUM(AJ50:AQ50)</f>
        <v>27.974999999999998</v>
      </c>
      <c r="AS50" s="55">
        <f t="shared" ref="AS50:AT65" si="25">AS81</f>
        <v>1.4039999999999999</v>
      </c>
      <c r="AT50" s="55">
        <f t="shared" si="25"/>
        <v>0.745</v>
      </c>
      <c r="AU50" s="23">
        <f>SUM(AS50:AT50)</f>
        <v>2.149</v>
      </c>
      <c r="AV50" s="55">
        <f t="shared" ref="AV50:AZ65" si="26">AV81</f>
        <v>0</v>
      </c>
      <c r="AW50" s="55">
        <f t="shared" si="26"/>
        <v>1E-3</v>
      </c>
      <c r="AX50" s="55">
        <f t="shared" si="26"/>
        <v>8.3940000000000001</v>
      </c>
      <c r="AY50" s="55">
        <f t="shared" si="26"/>
        <v>7.1</v>
      </c>
      <c r="AZ50" s="55">
        <f t="shared" si="26"/>
        <v>0</v>
      </c>
      <c r="BA50" s="23">
        <f>SUM(AV50:AZ50)</f>
        <v>15.494999999999999</v>
      </c>
      <c r="BB50" s="55">
        <f>BD81</f>
        <v>2.8119999999999998</v>
      </c>
      <c r="BC50" s="55">
        <f>BE81</f>
        <v>2.4769999999999999</v>
      </c>
      <c r="BD50" s="55">
        <f>BF81</f>
        <v>2.1019999999999999</v>
      </c>
      <c r="BE50" s="55">
        <f>BG81</f>
        <v>5.3979999999999997</v>
      </c>
      <c r="BF50" s="56">
        <f t="shared" ref="BF50:BG73" si="27">BB81</f>
        <v>2.6960000000000002</v>
      </c>
      <c r="BG50" s="56">
        <f t="shared" si="27"/>
        <v>4.0049999999999999</v>
      </c>
      <c r="BH50" s="23">
        <f t="shared" ref="BH50:BH73" si="28">SUM(BB50:BG50)</f>
        <v>19.489999999999998</v>
      </c>
      <c r="BI50" s="55">
        <f t="shared" ref="BI50:BL65" si="29">BI81</f>
        <v>0.67700000000000005</v>
      </c>
      <c r="BJ50" s="55">
        <f t="shared" si="29"/>
        <v>0.05</v>
      </c>
      <c r="BK50" s="55">
        <f t="shared" si="29"/>
        <v>0.67200000000000004</v>
      </c>
      <c r="BL50" s="55">
        <f t="shared" si="29"/>
        <v>0.19500000000000001</v>
      </c>
      <c r="BM50" s="23">
        <f t="shared" ref="BM50:BM73" si="30">SUM(BI50:BL50)</f>
        <v>1.5940000000000001</v>
      </c>
      <c r="BN50" s="55">
        <f t="shared" ref="BN50:BO65" si="31">BN81</f>
        <v>13.683</v>
      </c>
      <c r="BO50" s="55">
        <f t="shared" si="31"/>
        <v>11.869</v>
      </c>
      <c r="BP50" s="23">
        <f t="shared" ref="BP50:BP73" si="32">SUM(BN50:BO50)</f>
        <v>25.552</v>
      </c>
      <c r="BQ50" s="55">
        <f>BU81</f>
        <v>1.456</v>
      </c>
      <c r="BR50" s="55">
        <f>BV81</f>
        <v>3.3</v>
      </c>
      <c r="BS50" s="55">
        <f>BW81</f>
        <v>0.98399999999999999</v>
      </c>
      <c r="BT50" s="55">
        <f>BX81</f>
        <v>2.048</v>
      </c>
      <c r="BU50" s="55">
        <f>BQ81</f>
        <v>0.34499999999999997</v>
      </c>
      <c r="BV50" s="55">
        <f>BR81</f>
        <v>1.732</v>
      </c>
      <c r="BW50" s="55">
        <f>BS81</f>
        <v>0</v>
      </c>
      <c r="BX50" s="55">
        <f>BT81</f>
        <v>1E-3</v>
      </c>
      <c r="BY50" s="23">
        <f>SUM(BQ50:BX50)</f>
        <v>9.8659999999999997</v>
      </c>
      <c r="BZ50" s="55">
        <f>BZ81</f>
        <v>0</v>
      </c>
      <c r="CA50" s="23"/>
      <c r="CB50" s="23"/>
      <c r="CC50" s="24">
        <f t="shared" ref="CC50:CC73" si="33">$N50+$Q50+$Z50+$AI50+$AR50+$AU50+$BA50+$BH50+$BM50+$BP50+$BY50-$BZ50*0</f>
        <v>187.58800000000002</v>
      </c>
      <c r="CD50" s="2">
        <v>189068</v>
      </c>
      <c r="CE50" s="2">
        <f>CC50-CD50/1000</f>
        <v>-1.4799999999999898</v>
      </c>
      <c r="CG50" s="2">
        <v>0</v>
      </c>
      <c r="CH50" s="2">
        <v>5.6719999999999997</v>
      </c>
      <c r="CI50" s="2">
        <v>7.05</v>
      </c>
      <c r="CJ50" s="2">
        <v>2.4580000000000002</v>
      </c>
    </row>
    <row r="51" spans="1:88">
      <c r="A51" s="20">
        <f t="shared" ref="A51:A74" si="34">A12</f>
        <v>43817</v>
      </c>
      <c r="B51" s="21" t="s">
        <v>41</v>
      </c>
      <c r="C51" s="22">
        <f t="shared" si="18"/>
        <v>187.62</v>
      </c>
      <c r="D51" s="54">
        <f t="shared" ref="D51:G73" si="35">J82</f>
        <v>0</v>
      </c>
      <c r="E51" s="54">
        <f t="shared" si="35"/>
        <v>3.9830000000000001</v>
      </c>
      <c r="F51" s="54">
        <f t="shared" si="35"/>
        <v>4.6520000000000001</v>
      </c>
      <c r="G51" s="54">
        <f t="shared" si="35"/>
        <v>3.5619999999999998</v>
      </c>
      <c r="H51" s="55">
        <f t="shared" si="19"/>
        <v>1E-3</v>
      </c>
      <c r="I51" s="55">
        <f t="shared" si="19"/>
        <v>0</v>
      </c>
      <c r="J51" s="55">
        <f t="shared" ref="J51:M73" si="36">D82</f>
        <v>0.65100000000000002</v>
      </c>
      <c r="K51" s="55">
        <f t="shared" si="36"/>
        <v>0.19900000000000001</v>
      </c>
      <c r="L51" s="55">
        <f t="shared" si="36"/>
        <v>4.4509999999999996</v>
      </c>
      <c r="M51" s="55">
        <f t="shared" si="36"/>
        <v>8.9939999999999998</v>
      </c>
      <c r="N51" s="23">
        <f t="shared" ref="N51:N73" si="37">SUM(D51:M51)</f>
        <v>26.492999999999999</v>
      </c>
      <c r="O51" s="55">
        <f t="shared" si="20"/>
        <v>11.098000000000001</v>
      </c>
      <c r="P51" s="55">
        <f t="shared" si="20"/>
        <v>3.6579999999999999</v>
      </c>
      <c r="Q51" s="23">
        <f t="shared" ref="Q51:Q73" si="38">O51+P51</f>
        <v>14.756</v>
      </c>
      <c r="R51" s="55">
        <f t="shared" ref="R51:U73" si="39">V82</f>
        <v>0</v>
      </c>
      <c r="S51" s="55">
        <f t="shared" si="39"/>
        <v>0</v>
      </c>
      <c r="T51" s="55">
        <f t="shared" si="39"/>
        <v>0</v>
      </c>
      <c r="U51" s="55">
        <f t="shared" si="39"/>
        <v>0</v>
      </c>
      <c r="V51" s="55">
        <f t="shared" si="21"/>
        <v>5.069</v>
      </c>
      <c r="W51" s="55">
        <f t="shared" si="21"/>
        <v>3.1760000000000002</v>
      </c>
      <c r="X51" s="55">
        <f t="shared" si="21"/>
        <v>1E-3</v>
      </c>
      <c r="Y51" s="55">
        <f t="shared" si="21"/>
        <v>0</v>
      </c>
      <c r="Z51" s="23">
        <f t="shared" si="22"/>
        <v>8.2460000000000004</v>
      </c>
      <c r="AA51" s="55">
        <f t="shared" ref="AA51:AD73" si="40">AE82</f>
        <v>7.4569999999999999</v>
      </c>
      <c r="AB51" s="55">
        <f t="shared" si="40"/>
        <v>2.3809999999999998</v>
      </c>
      <c r="AC51" s="55">
        <f t="shared" si="40"/>
        <v>10.808999999999999</v>
      </c>
      <c r="AD51" s="55">
        <f t="shared" si="40"/>
        <v>5.819</v>
      </c>
      <c r="AE51" s="56">
        <f t="shared" ref="AE51:AH73" si="41">AA82</f>
        <v>5.0339999999999998</v>
      </c>
      <c r="AF51" s="56">
        <f t="shared" si="41"/>
        <v>4.508</v>
      </c>
      <c r="AG51" s="56">
        <f t="shared" si="41"/>
        <v>3.0000000000000001E-3</v>
      </c>
      <c r="AH51" s="56">
        <f t="shared" si="41"/>
        <v>2E-3</v>
      </c>
      <c r="AI51" s="23">
        <f t="shared" si="23"/>
        <v>36.012999999999998</v>
      </c>
      <c r="AJ51" s="55">
        <f t="shared" ref="AJ51:AM73" si="42">AN82</f>
        <v>2.7549999999999999</v>
      </c>
      <c r="AK51" s="55">
        <f t="shared" si="42"/>
        <v>4.173</v>
      </c>
      <c r="AL51" s="55">
        <f t="shared" si="42"/>
        <v>2.8220000000000001</v>
      </c>
      <c r="AM51" s="55">
        <f t="shared" si="42"/>
        <v>8.3450000000000006</v>
      </c>
      <c r="AN51" s="55">
        <f t="shared" ref="AN51:AQ73" si="43">AJ82</f>
        <v>5.0910000000000002</v>
      </c>
      <c r="AO51" s="55">
        <f t="shared" si="43"/>
        <v>4.8170000000000002</v>
      </c>
      <c r="AP51" s="55">
        <f t="shared" si="43"/>
        <v>0</v>
      </c>
      <c r="AQ51" s="55">
        <f t="shared" si="43"/>
        <v>0</v>
      </c>
      <c r="AR51" s="23">
        <f t="shared" si="24"/>
        <v>28.003</v>
      </c>
      <c r="AS51" s="55">
        <f t="shared" si="25"/>
        <v>1.409</v>
      </c>
      <c r="AT51" s="55">
        <f t="shared" si="25"/>
        <v>0.746</v>
      </c>
      <c r="AU51" s="23">
        <f t="shared" ref="AU51:AU73" si="44">SUM(AS51:AT51)</f>
        <v>2.1550000000000002</v>
      </c>
      <c r="AV51" s="55">
        <f t="shared" si="26"/>
        <v>0</v>
      </c>
      <c r="AW51" s="55">
        <f t="shared" si="26"/>
        <v>0</v>
      </c>
      <c r="AX51" s="55">
        <f t="shared" si="26"/>
        <v>8.3049999999999997</v>
      </c>
      <c r="AY51" s="55">
        <f t="shared" si="26"/>
        <v>7.0620000000000003</v>
      </c>
      <c r="AZ51" s="55">
        <f t="shared" si="26"/>
        <v>0</v>
      </c>
      <c r="BA51" s="23">
        <f t="shared" ref="BA51:BA73" si="45">SUM(AV51:AZ51)</f>
        <v>15.367000000000001</v>
      </c>
      <c r="BB51" s="55">
        <f t="shared" ref="BB51:BE73" si="46">BD82</f>
        <v>2.8170000000000002</v>
      </c>
      <c r="BC51" s="55">
        <f t="shared" si="46"/>
        <v>2.4660000000000002</v>
      </c>
      <c r="BD51" s="55">
        <f t="shared" si="46"/>
        <v>2.0910000000000002</v>
      </c>
      <c r="BE51" s="55">
        <f t="shared" si="46"/>
        <v>5.407</v>
      </c>
      <c r="BF51" s="56">
        <f t="shared" si="27"/>
        <v>2.6930000000000001</v>
      </c>
      <c r="BG51" s="56">
        <f t="shared" si="27"/>
        <v>3.984</v>
      </c>
      <c r="BH51" s="23">
        <f t="shared" si="28"/>
        <v>19.457999999999998</v>
      </c>
      <c r="BI51" s="55">
        <f t="shared" si="29"/>
        <v>0.67100000000000004</v>
      </c>
      <c r="BJ51" s="55">
        <f t="shared" si="29"/>
        <v>0.05</v>
      </c>
      <c r="BK51" s="55">
        <f t="shared" si="29"/>
        <v>0.66600000000000004</v>
      </c>
      <c r="BL51" s="55">
        <f t="shared" si="29"/>
        <v>0.191</v>
      </c>
      <c r="BM51" s="23">
        <f t="shared" si="30"/>
        <v>1.5780000000000001</v>
      </c>
      <c r="BN51" s="55">
        <f t="shared" si="31"/>
        <v>13.744</v>
      </c>
      <c r="BO51" s="55">
        <f t="shared" si="31"/>
        <v>11.929</v>
      </c>
      <c r="BP51" s="23">
        <f t="shared" si="32"/>
        <v>25.673000000000002</v>
      </c>
      <c r="BQ51" s="55">
        <f t="shared" ref="BQ51:BT73" si="47">BU82</f>
        <v>1.4750000000000001</v>
      </c>
      <c r="BR51" s="55">
        <f t="shared" si="47"/>
        <v>3.3109999999999999</v>
      </c>
      <c r="BS51" s="55">
        <f t="shared" si="47"/>
        <v>0.98099999999999998</v>
      </c>
      <c r="BT51" s="55">
        <f t="shared" si="47"/>
        <v>2.0339999999999998</v>
      </c>
      <c r="BU51" s="55">
        <f t="shared" ref="BU51:BX73" si="48">BQ82</f>
        <v>0.34399999999999997</v>
      </c>
      <c r="BV51" s="55">
        <f t="shared" si="48"/>
        <v>1.7330000000000001</v>
      </c>
      <c r="BW51" s="55">
        <f t="shared" si="48"/>
        <v>0</v>
      </c>
      <c r="BX51" s="55">
        <f t="shared" si="48"/>
        <v>0</v>
      </c>
      <c r="BY51" s="23">
        <f t="shared" ref="BY51:BY73" si="49">SUM(BQ51:BX51)</f>
        <v>9.8780000000000001</v>
      </c>
      <c r="BZ51" s="55">
        <f t="shared" ref="BZ51:BZ73" si="50">BZ82</f>
        <v>0</v>
      </c>
      <c r="CA51" s="23"/>
      <c r="CB51" s="23"/>
      <c r="CC51" s="45">
        <f t="shared" si="33"/>
        <v>187.62</v>
      </c>
      <c r="CD51" s="2">
        <v>189010</v>
      </c>
      <c r="CE51" s="2">
        <f t="shared" ref="CE51:CE73" si="51">CC51-CD51/1000</f>
        <v>-1.3899999999999864</v>
      </c>
      <c r="CG51" s="2">
        <v>0</v>
      </c>
      <c r="CH51" s="2">
        <v>5.6539999999999999</v>
      </c>
      <c r="CI51" s="2">
        <v>7.0910000000000002</v>
      </c>
      <c r="CJ51" s="2">
        <v>2.4609999999999999</v>
      </c>
    </row>
    <row r="52" spans="1:88">
      <c r="A52" s="20">
        <f t="shared" si="34"/>
        <v>43817</v>
      </c>
      <c r="B52" s="21" t="s">
        <v>42</v>
      </c>
      <c r="C52" s="22">
        <f t="shared" si="18"/>
        <v>188.03</v>
      </c>
      <c r="D52" s="54">
        <f t="shared" si="35"/>
        <v>0</v>
      </c>
      <c r="E52" s="54">
        <f t="shared" si="35"/>
        <v>4.0069999999999997</v>
      </c>
      <c r="F52" s="54">
        <f t="shared" si="35"/>
        <v>4.6660000000000004</v>
      </c>
      <c r="G52" s="54">
        <f t="shared" si="35"/>
        <v>3.5819999999999999</v>
      </c>
      <c r="H52" s="55">
        <f t="shared" si="19"/>
        <v>0</v>
      </c>
      <c r="I52" s="55">
        <f t="shared" si="19"/>
        <v>1E-3</v>
      </c>
      <c r="J52" s="55">
        <f t="shared" si="36"/>
        <v>0.65</v>
      </c>
      <c r="K52" s="55">
        <f t="shared" si="36"/>
        <v>0.20399999999999999</v>
      </c>
      <c r="L52" s="55">
        <f t="shared" si="36"/>
        <v>4.4530000000000003</v>
      </c>
      <c r="M52" s="55">
        <f t="shared" si="36"/>
        <v>8.9969999999999999</v>
      </c>
      <c r="N52" s="23">
        <f t="shared" si="37"/>
        <v>26.56</v>
      </c>
      <c r="O52" s="55">
        <f t="shared" si="20"/>
        <v>11.077999999999999</v>
      </c>
      <c r="P52" s="55">
        <f t="shared" si="20"/>
        <v>3.6419999999999999</v>
      </c>
      <c r="Q52" s="23">
        <f t="shared" si="38"/>
        <v>14.719999999999999</v>
      </c>
      <c r="R52" s="55">
        <f t="shared" si="39"/>
        <v>0</v>
      </c>
      <c r="S52" s="55">
        <f t="shared" si="39"/>
        <v>0</v>
      </c>
      <c r="T52" s="55">
        <f t="shared" si="39"/>
        <v>0</v>
      </c>
      <c r="U52" s="55">
        <f t="shared" si="39"/>
        <v>0</v>
      </c>
      <c r="V52" s="55">
        <f t="shared" si="21"/>
        <v>5.0599999999999996</v>
      </c>
      <c r="W52" s="55">
        <f t="shared" si="21"/>
        <v>3.1760000000000002</v>
      </c>
      <c r="X52" s="55">
        <f t="shared" si="21"/>
        <v>1E-3</v>
      </c>
      <c r="Y52" s="55">
        <f t="shared" si="21"/>
        <v>0</v>
      </c>
      <c r="Z52" s="23">
        <f t="shared" si="22"/>
        <v>8.2370000000000001</v>
      </c>
      <c r="AA52" s="55">
        <f t="shared" si="40"/>
        <v>7.5430000000000001</v>
      </c>
      <c r="AB52" s="55">
        <f t="shared" si="40"/>
        <v>2.3860000000000001</v>
      </c>
      <c r="AC52" s="55">
        <f t="shared" si="40"/>
        <v>10.775</v>
      </c>
      <c r="AD52" s="55">
        <f t="shared" si="40"/>
        <v>6.069</v>
      </c>
      <c r="AE52" s="56">
        <f t="shared" si="41"/>
        <v>5.0339999999999998</v>
      </c>
      <c r="AF52" s="56">
        <f t="shared" si="41"/>
        <v>4.4930000000000003</v>
      </c>
      <c r="AG52" s="56">
        <f t="shared" si="41"/>
        <v>3.0000000000000001E-3</v>
      </c>
      <c r="AH52" s="56">
        <f t="shared" si="41"/>
        <v>2E-3</v>
      </c>
      <c r="AI52" s="23">
        <f t="shared" si="23"/>
        <v>36.305</v>
      </c>
      <c r="AJ52" s="55">
        <f t="shared" si="42"/>
        <v>2.73</v>
      </c>
      <c r="AK52" s="55">
        <f t="shared" si="42"/>
        <v>4.1749999999999998</v>
      </c>
      <c r="AL52" s="55">
        <f t="shared" si="42"/>
        <v>2.8519999999999999</v>
      </c>
      <c r="AM52" s="55">
        <f t="shared" si="42"/>
        <v>8.3079999999999998</v>
      </c>
      <c r="AN52" s="55">
        <f t="shared" si="43"/>
        <v>5.1020000000000003</v>
      </c>
      <c r="AO52" s="55">
        <f t="shared" si="43"/>
        <v>4.8179999999999996</v>
      </c>
      <c r="AP52" s="55">
        <f t="shared" si="43"/>
        <v>0</v>
      </c>
      <c r="AQ52" s="55">
        <f t="shared" si="43"/>
        <v>0</v>
      </c>
      <c r="AR52" s="23">
        <f t="shared" si="24"/>
        <v>27.984999999999999</v>
      </c>
      <c r="AS52" s="55">
        <f t="shared" si="25"/>
        <v>1.4159999999999999</v>
      </c>
      <c r="AT52" s="55">
        <f t="shared" si="25"/>
        <v>0.745</v>
      </c>
      <c r="AU52" s="23">
        <f t="shared" si="44"/>
        <v>2.161</v>
      </c>
      <c r="AV52" s="55">
        <f t="shared" si="26"/>
        <v>0</v>
      </c>
      <c r="AW52" s="55">
        <f t="shared" si="26"/>
        <v>0</v>
      </c>
      <c r="AX52" s="55">
        <f t="shared" si="26"/>
        <v>8.3719999999999999</v>
      </c>
      <c r="AY52" s="55">
        <f t="shared" si="26"/>
        <v>7.1180000000000003</v>
      </c>
      <c r="AZ52" s="55">
        <f t="shared" si="26"/>
        <v>0</v>
      </c>
      <c r="BA52" s="23">
        <f t="shared" si="45"/>
        <v>15.49</v>
      </c>
      <c r="BB52" s="55">
        <f t="shared" si="46"/>
        <v>2.8159999999999998</v>
      </c>
      <c r="BC52" s="55">
        <f t="shared" si="46"/>
        <v>2.4529999999999998</v>
      </c>
      <c r="BD52" s="55">
        <f t="shared" si="46"/>
        <v>2.0979999999999999</v>
      </c>
      <c r="BE52" s="55">
        <f t="shared" si="46"/>
        <v>5.415</v>
      </c>
      <c r="BF52" s="56">
        <f t="shared" si="27"/>
        <v>2.7050000000000001</v>
      </c>
      <c r="BG52" s="56">
        <f t="shared" si="27"/>
        <v>4</v>
      </c>
      <c r="BH52" s="23">
        <f t="shared" si="28"/>
        <v>19.487000000000002</v>
      </c>
      <c r="BI52" s="55">
        <f t="shared" si="29"/>
        <v>0.67600000000000005</v>
      </c>
      <c r="BJ52" s="55">
        <f t="shared" si="29"/>
        <v>4.9000000000000002E-2</v>
      </c>
      <c r="BK52" s="55">
        <f t="shared" si="29"/>
        <v>0.67200000000000004</v>
      </c>
      <c r="BL52" s="55">
        <f t="shared" si="29"/>
        <v>0.19500000000000001</v>
      </c>
      <c r="BM52" s="23">
        <f t="shared" si="30"/>
        <v>1.5920000000000003</v>
      </c>
      <c r="BN52" s="55">
        <f t="shared" si="31"/>
        <v>13.779</v>
      </c>
      <c r="BO52" s="55">
        <f t="shared" si="31"/>
        <v>11.869</v>
      </c>
      <c r="BP52" s="23">
        <f t="shared" si="32"/>
        <v>25.648</v>
      </c>
      <c r="BQ52" s="55">
        <f t="shared" si="47"/>
        <v>1.458</v>
      </c>
      <c r="BR52" s="55">
        <f t="shared" si="47"/>
        <v>3.2959999999999998</v>
      </c>
      <c r="BS52" s="55">
        <f t="shared" si="47"/>
        <v>0.97899999999999998</v>
      </c>
      <c r="BT52" s="55">
        <f t="shared" si="47"/>
        <v>2.0390000000000001</v>
      </c>
      <c r="BU52" s="55">
        <f t="shared" si="48"/>
        <v>0.34200000000000003</v>
      </c>
      <c r="BV52" s="55">
        <f t="shared" si="48"/>
        <v>1.73</v>
      </c>
      <c r="BW52" s="55">
        <f t="shared" si="48"/>
        <v>0</v>
      </c>
      <c r="BX52" s="55">
        <f t="shared" si="48"/>
        <v>1E-3</v>
      </c>
      <c r="BY52" s="23">
        <f t="shared" si="49"/>
        <v>9.8450000000000006</v>
      </c>
      <c r="BZ52" s="55">
        <f t="shared" si="50"/>
        <v>0</v>
      </c>
      <c r="CA52" s="23"/>
      <c r="CB52" s="23"/>
      <c r="CC52" s="45">
        <f t="shared" si="33"/>
        <v>188.03</v>
      </c>
      <c r="CD52" s="2">
        <v>188785</v>
      </c>
      <c r="CE52" s="2">
        <f t="shared" si="51"/>
        <v>-0.75499999999999545</v>
      </c>
      <c r="CG52" s="2">
        <v>0</v>
      </c>
      <c r="CH52" s="2">
        <v>5.6829999999999998</v>
      </c>
      <c r="CI52" s="2">
        <v>7.0270000000000001</v>
      </c>
      <c r="CJ52" s="2">
        <v>2.4510000000000001</v>
      </c>
    </row>
    <row r="53" spans="1:88">
      <c r="A53" s="20">
        <f t="shared" si="34"/>
        <v>43817</v>
      </c>
      <c r="B53" s="21" t="s">
        <v>43</v>
      </c>
      <c r="C53" s="22">
        <f t="shared" si="18"/>
        <v>188.36700000000005</v>
      </c>
      <c r="D53" s="54">
        <f t="shared" si="35"/>
        <v>0</v>
      </c>
      <c r="E53" s="54">
        <f t="shared" si="35"/>
        <v>4.0170000000000003</v>
      </c>
      <c r="F53" s="54">
        <f t="shared" si="35"/>
        <v>4.6470000000000002</v>
      </c>
      <c r="G53" s="54">
        <f t="shared" si="35"/>
        <v>3.5630000000000002</v>
      </c>
      <c r="H53" s="55">
        <f t="shared" si="19"/>
        <v>0</v>
      </c>
      <c r="I53" s="55">
        <f t="shared" si="19"/>
        <v>0</v>
      </c>
      <c r="J53" s="55">
        <f t="shared" si="36"/>
        <v>0.65700000000000003</v>
      </c>
      <c r="K53" s="55">
        <f t="shared" si="36"/>
        <v>0.22800000000000001</v>
      </c>
      <c r="L53" s="55">
        <f t="shared" si="36"/>
        <v>4.452</v>
      </c>
      <c r="M53" s="55">
        <f t="shared" si="36"/>
        <v>8.9969999999999999</v>
      </c>
      <c r="N53" s="23">
        <f t="shared" si="37"/>
        <v>26.561</v>
      </c>
      <c r="O53" s="55">
        <f t="shared" si="20"/>
        <v>11.074999999999999</v>
      </c>
      <c r="P53" s="55">
        <f t="shared" si="20"/>
        <v>3.6930000000000001</v>
      </c>
      <c r="Q53" s="23">
        <f t="shared" si="38"/>
        <v>14.767999999999999</v>
      </c>
      <c r="R53" s="55">
        <f t="shared" si="39"/>
        <v>0</v>
      </c>
      <c r="S53" s="55">
        <f t="shared" si="39"/>
        <v>0</v>
      </c>
      <c r="T53" s="55">
        <f t="shared" si="39"/>
        <v>0</v>
      </c>
      <c r="U53" s="55">
        <f t="shared" si="39"/>
        <v>0</v>
      </c>
      <c r="V53" s="55">
        <f t="shared" si="21"/>
        <v>5.0430000000000001</v>
      </c>
      <c r="W53" s="55">
        <f t="shared" si="21"/>
        <v>3.1749999999999998</v>
      </c>
      <c r="X53" s="55">
        <f t="shared" si="21"/>
        <v>1E-3</v>
      </c>
      <c r="Y53" s="55">
        <f t="shared" si="21"/>
        <v>0</v>
      </c>
      <c r="Z53" s="23">
        <f t="shared" si="22"/>
        <v>8.2189999999999994</v>
      </c>
      <c r="AA53" s="55">
        <f t="shared" si="40"/>
        <v>7.4859999999999998</v>
      </c>
      <c r="AB53" s="55">
        <f t="shared" si="40"/>
        <v>2.4060000000000001</v>
      </c>
      <c r="AC53" s="55">
        <f t="shared" si="40"/>
        <v>10.849</v>
      </c>
      <c r="AD53" s="55">
        <f t="shared" si="40"/>
        <v>6.1449999999999996</v>
      </c>
      <c r="AE53" s="56">
        <f t="shared" si="41"/>
        <v>5.0430000000000001</v>
      </c>
      <c r="AF53" s="56">
        <f t="shared" si="41"/>
        <v>4.4980000000000002</v>
      </c>
      <c r="AG53" s="56">
        <f t="shared" si="41"/>
        <v>2E-3</v>
      </c>
      <c r="AH53" s="56">
        <f t="shared" si="41"/>
        <v>2E-3</v>
      </c>
      <c r="AI53" s="23">
        <f t="shared" si="23"/>
        <v>36.431000000000004</v>
      </c>
      <c r="AJ53" s="55">
        <f t="shared" si="42"/>
        <v>2.8119999999999998</v>
      </c>
      <c r="AK53" s="55">
        <f t="shared" si="42"/>
        <v>4.2</v>
      </c>
      <c r="AL53" s="55">
        <f t="shared" si="42"/>
        <v>2.8260000000000001</v>
      </c>
      <c r="AM53" s="55">
        <f t="shared" si="42"/>
        <v>8.3640000000000008</v>
      </c>
      <c r="AN53" s="55">
        <f t="shared" si="43"/>
        <v>5.1349999999999998</v>
      </c>
      <c r="AO53" s="55">
        <f t="shared" si="43"/>
        <v>4.84</v>
      </c>
      <c r="AP53" s="55">
        <f t="shared" si="43"/>
        <v>0</v>
      </c>
      <c r="AQ53" s="55">
        <f t="shared" si="43"/>
        <v>0</v>
      </c>
      <c r="AR53" s="23">
        <f t="shared" si="24"/>
        <v>28.177000000000003</v>
      </c>
      <c r="AS53" s="55">
        <f t="shared" si="25"/>
        <v>1.423</v>
      </c>
      <c r="AT53" s="55">
        <f t="shared" si="25"/>
        <v>0.749</v>
      </c>
      <c r="AU53" s="23">
        <f t="shared" si="44"/>
        <v>2.1720000000000002</v>
      </c>
      <c r="AV53" s="55">
        <f t="shared" si="26"/>
        <v>0</v>
      </c>
      <c r="AW53" s="55">
        <f t="shared" si="26"/>
        <v>0</v>
      </c>
      <c r="AX53" s="55">
        <f t="shared" si="26"/>
        <v>8.391</v>
      </c>
      <c r="AY53" s="55">
        <f t="shared" si="26"/>
        <v>7.1539999999999999</v>
      </c>
      <c r="AZ53" s="55">
        <f t="shared" si="26"/>
        <v>0</v>
      </c>
      <c r="BA53" s="23">
        <f t="shared" si="45"/>
        <v>15.545</v>
      </c>
      <c r="BB53" s="55">
        <f t="shared" si="46"/>
        <v>2.8109999999999999</v>
      </c>
      <c r="BC53" s="55">
        <f t="shared" si="46"/>
        <v>2.488</v>
      </c>
      <c r="BD53" s="55">
        <f t="shared" si="46"/>
        <v>2.0979999999999999</v>
      </c>
      <c r="BE53" s="55">
        <f t="shared" si="46"/>
        <v>5.415</v>
      </c>
      <c r="BF53" s="56">
        <f t="shared" si="27"/>
        <v>2.6930000000000001</v>
      </c>
      <c r="BG53" s="56">
        <f t="shared" si="27"/>
        <v>4.0030000000000001</v>
      </c>
      <c r="BH53" s="23">
        <f t="shared" si="28"/>
        <v>19.507999999999999</v>
      </c>
      <c r="BI53" s="55">
        <f t="shared" si="29"/>
        <v>0.67100000000000004</v>
      </c>
      <c r="BJ53" s="55">
        <f t="shared" si="29"/>
        <v>5.0999999999999997E-2</v>
      </c>
      <c r="BK53" s="55">
        <f t="shared" si="29"/>
        <v>0.67100000000000004</v>
      </c>
      <c r="BL53" s="55">
        <f t="shared" si="29"/>
        <v>0.193</v>
      </c>
      <c r="BM53" s="23">
        <f t="shared" si="30"/>
        <v>1.5860000000000003</v>
      </c>
      <c r="BN53" s="55">
        <f t="shared" si="31"/>
        <v>13.683999999999999</v>
      </c>
      <c r="BO53" s="55">
        <f t="shared" si="31"/>
        <v>11.877000000000001</v>
      </c>
      <c r="BP53" s="23">
        <f t="shared" si="32"/>
        <v>25.561</v>
      </c>
      <c r="BQ53" s="55">
        <f t="shared" si="47"/>
        <v>1.472</v>
      </c>
      <c r="BR53" s="55">
        <f t="shared" si="47"/>
        <v>3.2829999999999999</v>
      </c>
      <c r="BS53" s="55">
        <f t="shared" si="47"/>
        <v>0.99099999999999999</v>
      </c>
      <c r="BT53" s="55">
        <f t="shared" si="47"/>
        <v>2.0339999999999998</v>
      </c>
      <c r="BU53" s="55">
        <f t="shared" si="48"/>
        <v>0.32700000000000001</v>
      </c>
      <c r="BV53" s="55">
        <f t="shared" si="48"/>
        <v>1.732</v>
      </c>
      <c r="BW53" s="55">
        <f t="shared" si="48"/>
        <v>0</v>
      </c>
      <c r="BX53" s="55">
        <f t="shared" si="48"/>
        <v>0</v>
      </c>
      <c r="BY53" s="23">
        <f t="shared" si="49"/>
        <v>9.8389999999999986</v>
      </c>
      <c r="BZ53" s="55">
        <f t="shared" si="50"/>
        <v>0</v>
      </c>
      <c r="CA53" s="23"/>
      <c r="CB53" s="23"/>
      <c r="CC53" s="45">
        <f t="shared" si="33"/>
        <v>188.36700000000005</v>
      </c>
      <c r="CD53" s="2">
        <v>189012</v>
      </c>
      <c r="CE53" s="2">
        <f t="shared" si="51"/>
        <v>-0.64499999999995339</v>
      </c>
      <c r="CG53" s="2">
        <v>0</v>
      </c>
      <c r="CH53" s="2">
        <v>5.6950000000000003</v>
      </c>
      <c r="CI53" s="2">
        <v>7.0410000000000004</v>
      </c>
      <c r="CJ53" s="2">
        <v>2.4460000000000002</v>
      </c>
    </row>
    <row r="54" spans="1:88">
      <c r="A54" s="20">
        <f t="shared" si="34"/>
        <v>43817</v>
      </c>
      <c r="B54" s="21" t="s">
        <v>44</v>
      </c>
      <c r="C54" s="22">
        <f t="shared" si="18"/>
        <v>188.79900000000001</v>
      </c>
      <c r="D54" s="54">
        <f t="shared" si="35"/>
        <v>0</v>
      </c>
      <c r="E54" s="54">
        <f t="shared" si="35"/>
        <v>4.0460000000000003</v>
      </c>
      <c r="F54" s="54">
        <f t="shared" si="35"/>
        <v>4.6520000000000001</v>
      </c>
      <c r="G54" s="54">
        <f t="shared" si="35"/>
        <v>3.5859999999999999</v>
      </c>
      <c r="H54" s="55">
        <f t="shared" si="19"/>
        <v>1E-3</v>
      </c>
      <c r="I54" s="55">
        <f t="shared" si="19"/>
        <v>1E-3</v>
      </c>
      <c r="J54" s="55">
        <f t="shared" si="36"/>
        <v>0.66700000000000004</v>
      </c>
      <c r="K54" s="55">
        <f t="shared" si="36"/>
        <v>0.24199999999999999</v>
      </c>
      <c r="L54" s="55">
        <f t="shared" si="36"/>
        <v>4.452</v>
      </c>
      <c r="M54" s="55">
        <f t="shared" si="36"/>
        <v>8.8350000000000009</v>
      </c>
      <c r="N54" s="23">
        <f t="shared" si="37"/>
        <v>26.481999999999999</v>
      </c>
      <c r="O54" s="55">
        <f t="shared" si="20"/>
        <v>11.076000000000001</v>
      </c>
      <c r="P54" s="55">
        <f t="shared" si="20"/>
        <v>3.6709999999999998</v>
      </c>
      <c r="Q54" s="23">
        <f t="shared" si="38"/>
        <v>14.747</v>
      </c>
      <c r="R54" s="55">
        <f t="shared" si="39"/>
        <v>0</v>
      </c>
      <c r="S54" s="55">
        <f t="shared" si="39"/>
        <v>0</v>
      </c>
      <c r="T54" s="55">
        <f t="shared" si="39"/>
        <v>0</v>
      </c>
      <c r="U54" s="55">
        <f t="shared" si="39"/>
        <v>0</v>
      </c>
      <c r="V54" s="55">
        <f t="shared" si="21"/>
        <v>5.0529999999999999</v>
      </c>
      <c r="W54" s="55">
        <f t="shared" si="21"/>
        <v>3.177</v>
      </c>
      <c r="X54" s="55">
        <f t="shared" si="21"/>
        <v>1E-3</v>
      </c>
      <c r="Y54" s="55">
        <f t="shared" si="21"/>
        <v>0</v>
      </c>
      <c r="Z54" s="23">
        <f t="shared" si="22"/>
        <v>8.2309999999999999</v>
      </c>
      <c r="AA54" s="55">
        <f t="shared" si="40"/>
        <v>7.55</v>
      </c>
      <c r="AB54" s="55">
        <f t="shared" si="40"/>
        <v>2.4169999999999998</v>
      </c>
      <c r="AC54" s="55">
        <f t="shared" si="40"/>
        <v>10.843999999999999</v>
      </c>
      <c r="AD54" s="55">
        <f t="shared" si="40"/>
        <v>6.1210000000000004</v>
      </c>
      <c r="AE54" s="56">
        <f t="shared" si="41"/>
        <v>5.1349999999999998</v>
      </c>
      <c r="AF54" s="56">
        <f t="shared" si="41"/>
        <v>4.5679999999999996</v>
      </c>
      <c r="AG54" s="56">
        <f t="shared" si="41"/>
        <v>3.0000000000000001E-3</v>
      </c>
      <c r="AH54" s="56">
        <f t="shared" si="41"/>
        <v>2E-3</v>
      </c>
      <c r="AI54" s="23">
        <f t="shared" si="23"/>
        <v>36.64</v>
      </c>
      <c r="AJ54" s="55">
        <f t="shared" si="42"/>
        <v>2.8519999999999999</v>
      </c>
      <c r="AK54" s="55">
        <f t="shared" si="42"/>
        <v>4.1520000000000001</v>
      </c>
      <c r="AL54" s="55">
        <f t="shared" si="42"/>
        <v>2.8479999999999999</v>
      </c>
      <c r="AM54" s="55">
        <f t="shared" si="42"/>
        <v>8.3629999999999995</v>
      </c>
      <c r="AN54" s="55">
        <f t="shared" si="43"/>
        <v>5.1310000000000002</v>
      </c>
      <c r="AO54" s="55">
        <f t="shared" si="43"/>
        <v>4.8209999999999997</v>
      </c>
      <c r="AP54" s="55">
        <f t="shared" si="43"/>
        <v>0</v>
      </c>
      <c r="AQ54" s="55">
        <f t="shared" si="43"/>
        <v>0</v>
      </c>
      <c r="AR54" s="23">
        <f t="shared" si="24"/>
        <v>28.167000000000002</v>
      </c>
      <c r="AS54" s="55">
        <f t="shared" si="25"/>
        <v>1.4490000000000001</v>
      </c>
      <c r="AT54" s="55">
        <f t="shared" si="25"/>
        <v>0.749</v>
      </c>
      <c r="AU54" s="23">
        <f t="shared" si="44"/>
        <v>2.198</v>
      </c>
      <c r="AV54" s="55">
        <f t="shared" si="26"/>
        <v>0</v>
      </c>
      <c r="AW54" s="55">
        <f t="shared" si="26"/>
        <v>0</v>
      </c>
      <c r="AX54" s="55">
        <f t="shared" si="26"/>
        <v>8.3919999999999995</v>
      </c>
      <c r="AY54" s="55">
        <f t="shared" si="26"/>
        <v>7.1589999999999998</v>
      </c>
      <c r="AZ54" s="55">
        <f t="shared" si="26"/>
        <v>-1E-3</v>
      </c>
      <c r="BA54" s="23">
        <f t="shared" si="45"/>
        <v>15.549999999999999</v>
      </c>
      <c r="BB54" s="55">
        <f t="shared" si="46"/>
        <v>2.8149999999999999</v>
      </c>
      <c r="BC54" s="55">
        <f t="shared" si="46"/>
        <v>2.5259999999999998</v>
      </c>
      <c r="BD54" s="55">
        <f t="shared" si="46"/>
        <v>2.0979999999999999</v>
      </c>
      <c r="BE54" s="55">
        <f t="shared" si="46"/>
        <v>5.5529999999999999</v>
      </c>
      <c r="BF54" s="56">
        <f t="shared" si="27"/>
        <v>2.6949999999999998</v>
      </c>
      <c r="BG54" s="56">
        <f t="shared" si="27"/>
        <v>4.0170000000000003</v>
      </c>
      <c r="BH54" s="23">
        <f t="shared" si="28"/>
        <v>19.704000000000001</v>
      </c>
      <c r="BI54" s="55">
        <f t="shared" si="29"/>
        <v>0.67700000000000005</v>
      </c>
      <c r="BJ54" s="55">
        <f t="shared" si="29"/>
        <v>0.05</v>
      </c>
      <c r="BK54" s="55">
        <f t="shared" si="29"/>
        <v>0.67600000000000005</v>
      </c>
      <c r="BL54" s="55">
        <f t="shared" si="29"/>
        <v>0.192</v>
      </c>
      <c r="BM54" s="23">
        <f t="shared" si="30"/>
        <v>1.595</v>
      </c>
      <c r="BN54" s="55">
        <f t="shared" si="31"/>
        <v>13.760999999999999</v>
      </c>
      <c r="BO54" s="55">
        <f t="shared" si="31"/>
        <v>11.903</v>
      </c>
      <c r="BP54" s="23">
        <f t="shared" si="32"/>
        <v>25.664000000000001</v>
      </c>
      <c r="BQ54" s="55">
        <f t="shared" si="47"/>
        <v>1.4690000000000001</v>
      </c>
      <c r="BR54" s="55">
        <f t="shared" si="47"/>
        <v>3.3010000000000002</v>
      </c>
      <c r="BS54" s="55">
        <f t="shared" si="47"/>
        <v>0.997</v>
      </c>
      <c r="BT54" s="55">
        <f t="shared" si="47"/>
        <v>1.9890000000000001</v>
      </c>
      <c r="BU54" s="55">
        <f t="shared" si="48"/>
        <v>0.33400000000000002</v>
      </c>
      <c r="BV54" s="55">
        <f t="shared" si="48"/>
        <v>1.73</v>
      </c>
      <c r="BW54" s="55">
        <f t="shared" si="48"/>
        <v>0</v>
      </c>
      <c r="BX54" s="55">
        <f t="shared" si="48"/>
        <v>1E-3</v>
      </c>
      <c r="BY54" s="23">
        <f t="shared" si="49"/>
        <v>9.8209999999999997</v>
      </c>
      <c r="BZ54" s="55">
        <f t="shared" si="50"/>
        <v>0</v>
      </c>
      <c r="CA54" s="23"/>
      <c r="CB54" s="23"/>
      <c r="CC54" s="45">
        <f t="shared" si="33"/>
        <v>188.79900000000001</v>
      </c>
      <c r="CD54" s="2">
        <v>189994</v>
      </c>
      <c r="CE54" s="2">
        <f t="shared" si="51"/>
        <v>-1.1949999999999932</v>
      </c>
      <c r="CG54" s="2">
        <v>0</v>
      </c>
      <c r="CH54" s="2">
        <v>5.6390000000000002</v>
      </c>
      <c r="CI54" s="2">
        <v>7.1319999999999997</v>
      </c>
      <c r="CJ54" s="2">
        <v>2.4460000000000002</v>
      </c>
    </row>
    <row r="55" spans="1:88">
      <c r="A55" s="20">
        <f t="shared" si="34"/>
        <v>43817</v>
      </c>
      <c r="B55" s="21" t="s">
        <v>45</v>
      </c>
      <c r="C55" s="22">
        <f t="shared" si="18"/>
        <v>188.79399999999998</v>
      </c>
      <c r="D55" s="54">
        <f t="shared" si="35"/>
        <v>0</v>
      </c>
      <c r="E55" s="54">
        <f t="shared" si="35"/>
        <v>4.0289999999999999</v>
      </c>
      <c r="F55" s="54">
        <f t="shared" si="35"/>
        <v>4.6829999999999998</v>
      </c>
      <c r="G55" s="54">
        <f t="shared" si="35"/>
        <v>3.5750000000000002</v>
      </c>
      <c r="H55" s="55">
        <f t="shared" si="19"/>
        <v>0</v>
      </c>
      <c r="I55" s="55">
        <f t="shared" si="19"/>
        <v>0</v>
      </c>
      <c r="J55" s="55">
        <f t="shared" si="36"/>
        <v>0.67700000000000005</v>
      </c>
      <c r="K55" s="55">
        <f t="shared" si="36"/>
        <v>0.23799999999999999</v>
      </c>
      <c r="L55" s="55">
        <f t="shared" si="36"/>
        <v>4.5819999999999999</v>
      </c>
      <c r="M55" s="55">
        <f t="shared" si="36"/>
        <v>8.7560000000000002</v>
      </c>
      <c r="N55" s="23">
        <f t="shared" si="37"/>
        <v>26.54</v>
      </c>
      <c r="O55" s="55">
        <f t="shared" si="20"/>
        <v>11.153</v>
      </c>
      <c r="P55" s="55">
        <f t="shared" si="20"/>
        <v>3.694</v>
      </c>
      <c r="Q55" s="23">
        <f t="shared" si="38"/>
        <v>14.847000000000001</v>
      </c>
      <c r="R55" s="55">
        <f t="shared" si="39"/>
        <v>0</v>
      </c>
      <c r="S55" s="55">
        <f t="shared" si="39"/>
        <v>0</v>
      </c>
      <c r="T55" s="55">
        <f t="shared" si="39"/>
        <v>0</v>
      </c>
      <c r="U55" s="55">
        <f t="shared" si="39"/>
        <v>0</v>
      </c>
      <c r="V55" s="55">
        <f t="shared" si="21"/>
        <v>5.0650000000000004</v>
      </c>
      <c r="W55" s="55">
        <f t="shared" si="21"/>
        <v>3.1760000000000002</v>
      </c>
      <c r="X55" s="55">
        <f t="shared" si="21"/>
        <v>0</v>
      </c>
      <c r="Y55" s="55">
        <f t="shared" si="21"/>
        <v>0</v>
      </c>
      <c r="Z55" s="23">
        <f t="shared" si="22"/>
        <v>8.2409999999999997</v>
      </c>
      <c r="AA55" s="55">
        <f t="shared" si="40"/>
        <v>7.47</v>
      </c>
      <c r="AB55" s="55">
        <f t="shared" si="40"/>
        <v>2.4180000000000001</v>
      </c>
      <c r="AC55" s="55">
        <f t="shared" si="40"/>
        <v>10.895</v>
      </c>
      <c r="AD55" s="55">
        <f t="shared" si="40"/>
        <v>5.992</v>
      </c>
      <c r="AE55" s="56">
        <f t="shared" si="41"/>
        <v>5.1269999999999998</v>
      </c>
      <c r="AF55" s="56">
        <f t="shared" si="41"/>
        <v>4.57</v>
      </c>
      <c r="AG55" s="56">
        <f t="shared" si="41"/>
        <v>3.0000000000000001E-3</v>
      </c>
      <c r="AH55" s="56">
        <f t="shared" si="41"/>
        <v>1E-3</v>
      </c>
      <c r="AI55" s="23">
        <f t="shared" si="23"/>
        <v>36.475999999999999</v>
      </c>
      <c r="AJ55" s="55">
        <f t="shared" si="42"/>
        <v>2.835</v>
      </c>
      <c r="AK55" s="55">
        <f t="shared" si="42"/>
        <v>4.2389999999999999</v>
      </c>
      <c r="AL55" s="55">
        <f t="shared" si="42"/>
        <v>2.8450000000000002</v>
      </c>
      <c r="AM55" s="55">
        <f t="shared" si="42"/>
        <v>8.3740000000000006</v>
      </c>
      <c r="AN55" s="55">
        <f t="shared" si="43"/>
        <v>5.1310000000000002</v>
      </c>
      <c r="AO55" s="55">
        <f t="shared" si="43"/>
        <v>4.8209999999999997</v>
      </c>
      <c r="AP55" s="55">
        <f t="shared" si="43"/>
        <v>0</v>
      </c>
      <c r="AQ55" s="55">
        <f t="shared" si="43"/>
        <v>0</v>
      </c>
      <c r="AR55" s="23">
        <f t="shared" si="24"/>
        <v>28.244999999999997</v>
      </c>
      <c r="AS55" s="55">
        <f t="shared" si="25"/>
        <v>1.4339999999999999</v>
      </c>
      <c r="AT55" s="55">
        <f t="shared" si="25"/>
        <v>0.748</v>
      </c>
      <c r="AU55" s="23">
        <f t="shared" si="44"/>
        <v>2.1819999999999999</v>
      </c>
      <c r="AV55" s="55">
        <f t="shared" si="26"/>
        <v>0</v>
      </c>
      <c r="AW55" s="55">
        <f t="shared" si="26"/>
        <v>0</v>
      </c>
      <c r="AX55" s="55">
        <f t="shared" si="26"/>
        <v>8.3659999999999997</v>
      </c>
      <c r="AY55" s="55">
        <f t="shared" si="26"/>
        <v>7.16</v>
      </c>
      <c r="AZ55" s="55">
        <f t="shared" si="26"/>
        <v>0</v>
      </c>
      <c r="BA55" s="23">
        <f t="shared" si="45"/>
        <v>15.526</v>
      </c>
      <c r="BB55" s="55">
        <f t="shared" si="46"/>
        <v>2.8180000000000001</v>
      </c>
      <c r="BC55" s="55">
        <f t="shared" si="46"/>
        <v>2.5350000000000001</v>
      </c>
      <c r="BD55" s="55">
        <f t="shared" si="46"/>
        <v>2.1</v>
      </c>
      <c r="BE55" s="55">
        <f t="shared" si="46"/>
        <v>5.4569999999999999</v>
      </c>
      <c r="BF55" s="56">
        <f t="shared" si="27"/>
        <v>2.71</v>
      </c>
      <c r="BG55" s="56">
        <f t="shared" si="27"/>
        <v>4.0279999999999996</v>
      </c>
      <c r="BH55" s="23">
        <f t="shared" si="28"/>
        <v>19.648</v>
      </c>
      <c r="BI55" s="55">
        <f t="shared" si="29"/>
        <v>0.67400000000000004</v>
      </c>
      <c r="BJ55" s="55">
        <f t="shared" si="29"/>
        <v>5.0999999999999997E-2</v>
      </c>
      <c r="BK55" s="55">
        <f t="shared" si="29"/>
        <v>0.67200000000000004</v>
      </c>
      <c r="BL55" s="55">
        <f t="shared" si="29"/>
        <v>0.19600000000000001</v>
      </c>
      <c r="BM55" s="23">
        <f t="shared" si="30"/>
        <v>1.5930000000000002</v>
      </c>
      <c r="BN55" s="55">
        <f t="shared" si="31"/>
        <v>13.754</v>
      </c>
      <c r="BO55" s="55">
        <f t="shared" si="31"/>
        <v>11.877000000000001</v>
      </c>
      <c r="BP55" s="23">
        <f t="shared" si="32"/>
        <v>25.631</v>
      </c>
      <c r="BQ55" s="55">
        <f t="shared" si="47"/>
        <v>1.478</v>
      </c>
      <c r="BR55" s="55">
        <f t="shared" si="47"/>
        <v>3.3140000000000001</v>
      </c>
      <c r="BS55" s="55">
        <f t="shared" si="47"/>
        <v>0.99</v>
      </c>
      <c r="BT55" s="55">
        <f t="shared" si="47"/>
        <v>2.0190000000000001</v>
      </c>
      <c r="BU55" s="55">
        <f t="shared" si="48"/>
        <v>0.33200000000000002</v>
      </c>
      <c r="BV55" s="55">
        <f t="shared" si="48"/>
        <v>1.7310000000000001</v>
      </c>
      <c r="BW55" s="55">
        <f t="shared" si="48"/>
        <v>0</v>
      </c>
      <c r="BX55" s="55">
        <f t="shared" si="48"/>
        <v>1E-3</v>
      </c>
      <c r="BY55" s="23">
        <f t="shared" si="49"/>
        <v>9.8650000000000002</v>
      </c>
      <c r="BZ55" s="55">
        <f t="shared" si="50"/>
        <v>0</v>
      </c>
      <c r="CA55" s="23"/>
      <c r="CB55" s="23"/>
      <c r="CC55" s="45">
        <f t="shared" si="33"/>
        <v>188.79399999999998</v>
      </c>
      <c r="CD55" s="2">
        <v>189508</v>
      </c>
      <c r="CE55" s="2">
        <f t="shared" si="51"/>
        <v>-0.71400000000002706</v>
      </c>
      <c r="CG55" s="2">
        <v>0</v>
      </c>
      <c r="CH55" s="2">
        <v>5.6509999999999998</v>
      </c>
      <c r="CI55" s="2">
        <v>7.1210000000000004</v>
      </c>
      <c r="CJ55" s="2">
        <v>2.4660000000000002</v>
      </c>
    </row>
    <row r="56" spans="1:88">
      <c r="A56" s="20">
        <f t="shared" si="34"/>
        <v>43817</v>
      </c>
      <c r="B56" s="21" t="s">
        <v>46</v>
      </c>
      <c r="C56" s="22">
        <f t="shared" si="18"/>
        <v>189.47800000000001</v>
      </c>
      <c r="D56" s="54">
        <f t="shared" si="35"/>
        <v>0</v>
      </c>
      <c r="E56" s="54">
        <f t="shared" si="35"/>
        <v>4.0990000000000002</v>
      </c>
      <c r="F56" s="54">
        <f t="shared" si="35"/>
        <v>4.6449999999999996</v>
      </c>
      <c r="G56" s="54">
        <f t="shared" si="35"/>
        <v>3.5859999999999999</v>
      </c>
      <c r="H56" s="55">
        <f t="shared" si="19"/>
        <v>1E-3</v>
      </c>
      <c r="I56" s="55">
        <f t="shared" si="19"/>
        <v>0</v>
      </c>
      <c r="J56" s="55">
        <f t="shared" si="36"/>
        <v>0.67200000000000004</v>
      </c>
      <c r="K56" s="55">
        <f t="shared" si="36"/>
        <v>0.26200000000000001</v>
      </c>
      <c r="L56" s="55">
        <f t="shared" si="36"/>
        <v>4.6870000000000003</v>
      </c>
      <c r="M56" s="55">
        <f t="shared" si="36"/>
        <v>8.7560000000000002</v>
      </c>
      <c r="N56" s="23">
        <f t="shared" si="37"/>
        <v>26.708000000000002</v>
      </c>
      <c r="O56" s="55">
        <f t="shared" si="20"/>
        <v>11.146000000000001</v>
      </c>
      <c r="P56" s="55">
        <f t="shared" si="20"/>
        <v>3.698</v>
      </c>
      <c r="Q56" s="23">
        <f t="shared" si="38"/>
        <v>14.844000000000001</v>
      </c>
      <c r="R56" s="55">
        <f t="shared" si="39"/>
        <v>0</v>
      </c>
      <c r="S56" s="55">
        <f t="shared" si="39"/>
        <v>0</v>
      </c>
      <c r="T56" s="55">
        <f t="shared" si="39"/>
        <v>0</v>
      </c>
      <c r="U56" s="55">
        <f t="shared" si="39"/>
        <v>0</v>
      </c>
      <c r="V56" s="55">
        <f t="shared" si="21"/>
        <v>5.0709999999999997</v>
      </c>
      <c r="W56" s="55">
        <f t="shared" si="21"/>
        <v>3.1779999999999999</v>
      </c>
      <c r="X56" s="55">
        <f t="shared" si="21"/>
        <v>1E-3</v>
      </c>
      <c r="Y56" s="55">
        <f t="shared" si="21"/>
        <v>0</v>
      </c>
      <c r="Z56" s="23">
        <f t="shared" si="22"/>
        <v>8.2499999999999982</v>
      </c>
      <c r="AA56" s="55">
        <f t="shared" si="40"/>
        <v>7.5339999999999998</v>
      </c>
      <c r="AB56" s="55">
        <f t="shared" si="40"/>
        <v>2.4169999999999998</v>
      </c>
      <c r="AC56" s="55">
        <f t="shared" si="40"/>
        <v>10.983000000000001</v>
      </c>
      <c r="AD56" s="55">
        <f t="shared" si="40"/>
        <v>6.1020000000000003</v>
      </c>
      <c r="AE56" s="56">
        <f t="shared" si="41"/>
        <v>5.1310000000000002</v>
      </c>
      <c r="AF56" s="56">
        <f t="shared" si="41"/>
        <v>4.5679999999999996</v>
      </c>
      <c r="AG56" s="56">
        <f t="shared" si="41"/>
        <v>2E-3</v>
      </c>
      <c r="AH56" s="56">
        <f t="shared" si="41"/>
        <v>2E-3</v>
      </c>
      <c r="AI56" s="23">
        <f t="shared" si="23"/>
        <v>36.739000000000004</v>
      </c>
      <c r="AJ56" s="55">
        <f t="shared" si="42"/>
        <v>2.8650000000000002</v>
      </c>
      <c r="AK56" s="55">
        <f t="shared" si="42"/>
        <v>4.2759999999999998</v>
      </c>
      <c r="AL56" s="55">
        <f t="shared" si="42"/>
        <v>2.84</v>
      </c>
      <c r="AM56" s="55">
        <f t="shared" si="42"/>
        <v>8.4469999999999992</v>
      </c>
      <c r="AN56" s="55">
        <f t="shared" si="43"/>
        <v>5.077</v>
      </c>
      <c r="AO56" s="55">
        <f t="shared" si="43"/>
        <v>4.9509999999999996</v>
      </c>
      <c r="AP56" s="55">
        <f t="shared" si="43"/>
        <v>0</v>
      </c>
      <c r="AQ56" s="55">
        <f t="shared" si="43"/>
        <v>0</v>
      </c>
      <c r="AR56" s="23">
        <f t="shared" si="24"/>
        <v>28.455999999999996</v>
      </c>
      <c r="AS56" s="55">
        <f t="shared" si="25"/>
        <v>1.4419999999999999</v>
      </c>
      <c r="AT56" s="55">
        <f t="shared" si="25"/>
        <v>0.75600000000000001</v>
      </c>
      <c r="AU56" s="23">
        <f t="shared" si="44"/>
        <v>2.198</v>
      </c>
      <c r="AV56" s="55">
        <f t="shared" si="26"/>
        <v>0</v>
      </c>
      <c r="AW56" s="55">
        <f t="shared" si="26"/>
        <v>0</v>
      </c>
      <c r="AX56" s="55">
        <f t="shared" si="26"/>
        <v>8.4260000000000002</v>
      </c>
      <c r="AY56" s="55">
        <f t="shared" si="26"/>
        <v>7.1820000000000004</v>
      </c>
      <c r="AZ56" s="55">
        <f t="shared" si="26"/>
        <v>0</v>
      </c>
      <c r="BA56" s="23">
        <f t="shared" si="45"/>
        <v>15.608000000000001</v>
      </c>
      <c r="BB56" s="55">
        <f t="shared" si="46"/>
        <v>2.8239999999999998</v>
      </c>
      <c r="BC56" s="55">
        <f t="shared" si="46"/>
        <v>2.4910000000000001</v>
      </c>
      <c r="BD56" s="55">
        <f t="shared" si="46"/>
        <v>2.0960000000000001</v>
      </c>
      <c r="BE56" s="55">
        <f t="shared" si="46"/>
        <v>5.4459999999999997</v>
      </c>
      <c r="BF56" s="56">
        <f t="shared" si="27"/>
        <v>2.7</v>
      </c>
      <c r="BG56" s="56">
        <f t="shared" si="27"/>
        <v>4.0220000000000002</v>
      </c>
      <c r="BH56" s="23">
        <f t="shared" si="28"/>
        <v>19.579000000000001</v>
      </c>
      <c r="BI56" s="55">
        <f t="shared" si="29"/>
        <v>0.67700000000000005</v>
      </c>
      <c r="BJ56" s="55">
        <f t="shared" si="29"/>
        <v>0.05</v>
      </c>
      <c r="BK56" s="55">
        <f t="shared" si="29"/>
        <v>0.67300000000000004</v>
      </c>
      <c r="BL56" s="55">
        <f t="shared" si="29"/>
        <v>0.20200000000000001</v>
      </c>
      <c r="BM56" s="23">
        <f t="shared" si="30"/>
        <v>1.6020000000000001</v>
      </c>
      <c r="BN56" s="55">
        <f t="shared" si="31"/>
        <v>13.771000000000001</v>
      </c>
      <c r="BO56" s="55">
        <f t="shared" si="31"/>
        <v>11.912000000000001</v>
      </c>
      <c r="BP56" s="23">
        <f t="shared" si="32"/>
        <v>25.683</v>
      </c>
      <c r="BQ56" s="55">
        <f t="shared" si="47"/>
        <v>1.456</v>
      </c>
      <c r="BR56" s="55">
        <f t="shared" si="47"/>
        <v>3.2909999999999999</v>
      </c>
      <c r="BS56" s="55">
        <f t="shared" si="47"/>
        <v>0.98899999999999999</v>
      </c>
      <c r="BT56" s="55">
        <f t="shared" si="47"/>
        <v>2.02</v>
      </c>
      <c r="BU56" s="55">
        <f t="shared" si="48"/>
        <v>0.32500000000000001</v>
      </c>
      <c r="BV56" s="55">
        <f t="shared" si="48"/>
        <v>1.73</v>
      </c>
      <c r="BW56" s="55">
        <f t="shared" si="48"/>
        <v>0</v>
      </c>
      <c r="BX56" s="55">
        <f t="shared" si="48"/>
        <v>0</v>
      </c>
      <c r="BY56" s="23">
        <f t="shared" si="49"/>
        <v>9.8109999999999999</v>
      </c>
      <c r="BZ56" s="55">
        <f t="shared" si="50"/>
        <v>0</v>
      </c>
      <c r="CA56" s="23"/>
      <c r="CB56" s="23"/>
      <c r="CC56" s="45">
        <f t="shared" si="33"/>
        <v>189.47800000000001</v>
      </c>
      <c r="CD56" s="2">
        <v>189570</v>
      </c>
      <c r="CE56" s="2">
        <f t="shared" si="51"/>
        <v>-9.1999999999984539E-2</v>
      </c>
      <c r="CG56" s="2">
        <v>0</v>
      </c>
      <c r="CH56" s="2">
        <v>5.681</v>
      </c>
      <c r="CI56" s="2">
        <v>7.0940000000000003</v>
      </c>
      <c r="CJ56" s="2">
        <v>2.4500000000000002</v>
      </c>
    </row>
    <row r="57" spans="1:88">
      <c r="A57" s="20">
        <f t="shared" si="34"/>
        <v>43817</v>
      </c>
      <c r="B57" s="46" t="s">
        <v>47</v>
      </c>
      <c r="C57" s="22">
        <f t="shared" si="18"/>
        <v>189.471</v>
      </c>
      <c r="D57" s="54">
        <f t="shared" si="35"/>
        <v>0</v>
      </c>
      <c r="E57" s="54">
        <f t="shared" si="35"/>
        <v>4.0359999999999996</v>
      </c>
      <c r="F57" s="54">
        <f t="shared" si="35"/>
        <v>4.6369999999999996</v>
      </c>
      <c r="G57" s="54">
        <f t="shared" si="35"/>
        <v>3.573</v>
      </c>
      <c r="H57" s="55">
        <f t="shared" si="19"/>
        <v>0</v>
      </c>
      <c r="I57" s="55">
        <f t="shared" si="19"/>
        <v>1E-3</v>
      </c>
      <c r="J57" s="55">
        <f t="shared" si="36"/>
        <v>0.65900000000000003</v>
      </c>
      <c r="K57" s="55">
        <f t="shared" si="36"/>
        <v>0.28399999999999997</v>
      </c>
      <c r="L57" s="55">
        <f t="shared" si="36"/>
        <v>4.6859999999999999</v>
      </c>
      <c r="M57" s="55">
        <f t="shared" si="36"/>
        <v>8.7639999999999993</v>
      </c>
      <c r="N57" s="23">
        <f t="shared" si="37"/>
        <v>26.639999999999997</v>
      </c>
      <c r="O57" s="55">
        <f t="shared" si="20"/>
        <v>11.265000000000001</v>
      </c>
      <c r="P57" s="55">
        <f t="shared" si="20"/>
        <v>3.665</v>
      </c>
      <c r="Q57" s="23">
        <f t="shared" si="38"/>
        <v>14.93</v>
      </c>
      <c r="R57" s="55">
        <f t="shared" si="39"/>
        <v>0</v>
      </c>
      <c r="S57" s="55">
        <f t="shared" si="39"/>
        <v>0</v>
      </c>
      <c r="T57" s="55">
        <f t="shared" si="39"/>
        <v>0</v>
      </c>
      <c r="U57" s="55">
        <f t="shared" si="39"/>
        <v>0</v>
      </c>
      <c r="V57" s="55">
        <f t="shared" si="21"/>
        <v>5.0650000000000004</v>
      </c>
      <c r="W57" s="55">
        <f t="shared" si="21"/>
        <v>3.1779999999999999</v>
      </c>
      <c r="X57" s="55">
        <f t="shared" si="21"/>
        <v>1E-3</v>
      </c>
      <c r="Y57" s="55">
        <f t="shared" si="21"/>
        <v>0</v>
      </c>
      <c r="Z57" s="47">
        <f t="shared" si="22"/>
        <v>8.2439999999999998</v>
      </c>
      <c r="AA57" s="55">
        <f t="shared" si="40"/>
        <v>7.5439999999999996</v>
      </c>
      <c r="AB57" s="55">
        <f t="shared" si="40"/>
        <v>2.427</v>
      </c>
      <c r="AC57" s="55">
        <f t="shared" si="40"/>
        <v>11.067</v>
      </c>
      <c r="AD57" s="55">
        <f t="shared" si="40"/>
        <v>6.1050000000000004</v>
      </c>
      <c r="AE57" s="56">
        <f t="shared" si="41"/>
        <v>5.1269999999999998</v>
      </c>
      <c r="AF57" s="56">
        <f t="shared" si="41"/>
        <v>4.5659999999999998</v>
      </c>
      <c r="AG57" s="56">
        <f t="shared" si="41"/>
        <v>3.0000000000000001E-3</v>
      </c>
      <c r="AH57" s="56">
        <f t="shared" si="41"/>
        <v>2E-3</v>
      </c>
      <c r="AI57" s="47">
        <f t="shared" si="23"/>
        <v>36.841000000000008</v>
      </c>
      <c r="AJ57" s="55">
        <f t="shared" si="42"/>
        <v>2.8279999999999998</v>
      </c>
      <c r="AK57" s="55">
        <f t="shared" si="42"/>
        <v>4.194</v>
      </c>
      <c r="AL57" s="55">
        <f t="shared" si="42"/>
        <v>2.847</v>
      </c>
      <c r="AM57" s="55">
        <f t="shared" si="42"/>
        <v>8.41</v>
      </c>
      <c r="AN57" s="55">
        <f t="shared" si="43"/>
        <v>5.1630000000000003</v>
      </c>
      <c r="AO57" s="55">
        <f t="shared" si="43"/>
        <v>4.8330000000000002</v>
      </c>
      <c r="AP57" s="55">
        <f t="shared" si="43"/>
        <v>0</v>
      </c>
      <c r="AQ57" s="55">
        <f t="shared" si="43"/>
        <v>0</v>
      </c>
      <c r="AR57" s="47">
        <f t="shared" si="24"/>
        <v>28.274999999999999</v>
      </c>
      <c r="AS57" s="55">
        <f t="shared" si="25"/>
        <v>1.4139999999999999</v>
      </c>
      <c r="AT57" s="55">
        <f t="shared" si="25"/>
        <v>0.752</v>
      </c>
      <c r="AU57" s="23">
        <f t="shared" si="44"/>
        <v>2.1659999999999999</v>
      </c>
      <c r="AV57" s="55">
        <f t="shared" si="26"/>
        <v>0</v>
      </c>
      <c r="AW57" s="55">
        <f t="shared" si="26"/>
        <v>0</v>
      </c>
      <c r="AX57" s="55">
        <f t="shared" si="26"/>
        <v>8.4220000000000006</v>
      </c>
      <c r="AY57" s="55">
        <f t="shared" si="26"/>
        <v>7.1959999999999997</v>
      </c>
      <c r="AZ57" s="55">
        <f t="shared" si="26"/>
        <v>0</v>
      </c>
      <c r="BA57" s="23">
        <f t="shared" si="45"/>
        <v>15.618</v>
      </c>
      <c r="BB57" s="55">
        <f t="shared" si="46"/>
        <v>2.8620000000000001</v>
      </c>
      <c r="BC57" s="55">
        <f t="shared" si="46"/>
        <v>2.4860000000000002</v>
      </c>
      <c r="BD57" s="55">
        <f t="shared" si="46"/>
        <v>2.1</v>
      </c>
      <c r="BE57" s="55">
        <f t="shared" si="46"/>
        <v>5.4320000000000004</v>
      </c>
      <c r="BF57" s="56">
        <f t="shared" si="27"/>
        <v>2.7050000000000001</v>
      </c>
      <c r="BG57" s="56">
        <f t="shared" si="27"/>
        <v>4.0510000000000002</v>
      </c>
      <c r="BH57" s="47">
        <f t="shared" si="28"/>
        <v>19.636000000000003</v>
      </c>
      <c r="BI57" s="55">
        <f t="shared" si="29"/>
        <v>0.67500000000000004</v>
      </c>
      <c r="BJ57" s="55">
        <f t="shared" si="29"/>
        <v>0.05</v>
      </c>
      <c r="BK57" s="55">
        <f t="shared" si="29"/>
        <v>0.68300000000000005</v>
      </c>
      <c r="BL57" s="55">
        <f t="shared" si="29"/>
        <v>0.2</v>
      </c>
      <c r="BM57" s="47">
        <f t="shared" si="30"/>
        <v>1.6080000000000001</v>
      </c>
      <c r="BN57" s="55">
        <f t="shared" si="31"/>
        <v>13.708</v>
      </c>
      <c r="BO57" s="55">
        <f t="shared" si="31"/>
        <v>11.922000000000001</v>
      </c>
      <c r="BP57" s="47">
        <f t="shared" si="32"/>
        <v>25.630000000000003</v>
      </c>
      <c r="BQ57" s="55">
        <f t="shared" si="47"/>
        <v>1.472</v>
      </c>
      <c r="BR57" s="55">
        <f t="shared" si="47"/>
        <v>3.3069999999999999</v>
      </c>
      <c r="BS57" s="55">
        <f t="shared" si="47"/>
        <v>0.997</v>
      </c>
      <c r="BT57" s="55">
        <f t="shared" si="47"/>
        <v>2.0430000000000001</v>
      </c>
      <c r="BU57" s="55">
        <f t="shared" si="48"/>
        <v>0.33</v>
      </c>
      <c r="BV57" s="55">
        <f t="shared" si="48"/>
        <v>1.7330000000000001</v>
      </c>
      <c r="BW57" s="55">
        <f t="shared" si="48"/>
        <v>0</v>
      </c>
      <c r="BX57" s="55">
        <f t="shared" si="48"/>
        <v>1E-3</v>
      </c>
      <c r="BY57" s="23">
        <f t="shared" si="49"/>
        <v>9.8829999999999991</v>
      </c>
      <c r="BZ57" s="55">
        <f t="shared" si="50"/>
        <v>0</v>
      </c>
      <c r="CA57" s="23"/>
      <c r="CB57" s="23"/>
      <c r="CC57" s="45">
        <f t="shared" si="33"/>
        <v>189.471</v>
      </c>
      <c r="CD57" s="2">
        <v>189804</v>
      </c>
      <c r="CE57" s="2">
        <f t="shared" si="51"/>
        <v>-0.33299999999999841</v>
      </c>
      <c r="CG57" s="2">
        <v>0</v>
      </c>
      <c r="CH57" s="2">
        <v>5.7329999999999997</v>
      </c>
      <c r="CI57" s="2">
        <v>7.008</v>
      </c>
      <c r="CJ57" s="2">
        <v>2.452</v>
      </c>
    </row>
    <row r="58" spans="1:88">
      <c r="A58" s="20">
        <f t="shared" si="34"/>
        <v>43817</v>
      </c>
      <c r="B58" s="46" t="s">
        <v>48</v>
      </c>
      <c r="C58" s="22">
        <f t="shared" si="18"/>
        <v>189.06500000000003</v>
      </c>
      <c r="D58" s="54">
        <f t="shared" si="35"/>
        <v>0</v>
      </c>
      <c r="E58" s="54">
        <f t="shared" si="35"/>
        <v>4.1219999999999999</v>
      </c>
      <c r="F58" s="54">
        <f t="shared" si="35"/>
        <v>4.6660000000000004</v>
      </c>
      <c r="G58" s="54">
        <f t="shared" si="35"/>
        <v>3.581</v>
      </c>
      <c r="H58" s="55">
        <f t="shared" si="19"/>
        <v>1E-3</v>
      </c>
      <c r="I58" s="55">
        <f t="shared" si="19"/>
        <v>0</v>
      </c>
      <c r="J58" s="55">
        <f t="shared" si="36"/>
        <v>0.65900000000000003</v>
      </c>
      <c r="K58" s="55">
        <f t="shared" si="36"/>
        <v>0.28799999999999998</v>
      </c>
      <c r="L58" s="55">
        <f t="shared" si="36"/>
        <v>4.6829999999999998</v>
      </c>
      <c r="M58" s="55">
        <f t="shared" si="36"/>
        <v>8.7650000000000006</v>
      </c>
      <c r="N58" s="23">
        <f t="shared" si="37"/>
        <v>26.765000000000001</v>
      </c>
      <c r="O58" s="55">
        <f t="shared" si="20"/>
        <v>11.25</v>
      </c>
      <c r="P58" s="55">
        <f t="shared" si="20"/>
        <v>3.694</v>
      </c>
      <c r="Q58" s="23">
        <f t="shared" si="38"/>
        <v>14.943999999999999</v>
      </c>
      <c r="R58" s="55">
        <f t="shared" si="39"/>
        <v>0</v>
      </c>
      <c r="S58" s="55">
        <f t="shared" si="39"/>
        <v>0</v>
      </c>
      <c r="T58" s="55">
        <f t="shared" si="39"/>
        <v>0</v>
      </c>
      <c r="U58" s="55">
        <f t="shared" si="39"/>
        <v>0</v>
      </c>
      <c r="V58" s="55">
        <f t="shared" si="21"/>
        <v>5.07</v>
      </c>
      <c r="W58" s="55">
        <f t="shared" si="21"/>
        <v>3.181</v>
      </c>
      <c r="X58" s="55">
        <f t="shared" si="21"/>
        <v>1E-3</v>
      </c>
      <c r="Y58" s="55">
        <f t="shared" si="21"/>
        <v>0</v>
      </c>
      <c r="Z58" s="47">
        <f t="shared" si="22"/>
        <v>8.2520000000000007</v>
      </c>
      <c r="AA58" s="55">
        <f t="shared" si="40"/>
        <v>7.4989999999999997</v>
      </c>
      <c r="AB58" s="55">
        <f t="shared" si="40"/>
        <v>2.4129999999999998</v>
      </c>
      <c r="AC58" s="55">
        <f t="shared" si="40"/>
        <v>11.057</v>
      </c>
      <c r="AD58" s="55">
        <f t="shared" si="40"/>
        <v>5.8879999999999999</v>
      </c>
      <c r="AE58" s="56">
        <f t="shared" si="41"/>
        <v>4.9539999999999997</v>
      </c>
      <c r="AF58" s="56">
        <f t="shared" si="41"/>
        <v>4.7460000000000004</v>
      </c>
      <c r="AG58" s="56">
        <f t="shared" si="41"/>
        <v>2E-3</v>
      </c>
      <c r="AH58" s="56">
        <f t="shared" si="41"/>
        <v>2E-3</v>
      </c>
      <c r="AI58" s="47">
        <f t="shared" si="23"/>
        <v>36.561000000000007</v>
      </c>
      <c r="AJ58" s="55">
        <f t="shared" si="42"/>
        <v>2.7160000000000002</v>
      </c>
      <c r="AK58" s="55">
        <f t="shared" si="42"/>
        <v>4.2060000000000004</v>
      </c>
      <c r="AL58" s="55">
        <f t="shared" si="42"/>
        <v>2.839</v>
      </c>
      <c r="AM58" s="55">
        <f t="shared" si="42"/>
        <v>8.4</v>
      </c>
      <c r="AN58" s="55">
        <f t="shared" si="43"/>
        <v>5.149</v>
      </c>
      <c r="AO58" s="55">
        <f t="shared" si="43"/>
        <v>4.8250000000000002</v>
      </c>
      <c r="AP58" s="55">
        <f t="shared" si="43"/>
        <v>0</v>
      </c>
      <c r="AQ58" s="55">
        <f t="shared" si="43"/>
        <v>0</v>
      </c>
      <c r="AR58" s="47">
        <f t="shared" si="24"/>
        <v>28.135000000000002</v>
      </c>
      <c r="AS58" s="55">
        <f t="shared" si="25"/>
        <v>1.395</v>
      </c>
      <c r="AT58" s="55">
        <f t="shared" si="25"/>
        <v>0.76200000000000001</v>
      </c>
      <c r="AU58" s="23">
        <f t="shared" si="44"/>
        <v>2.157</v>
      </c>
      <c r="AV58" s="55">
        <f t="shared" si="26"/>
        <v>0</v>
      </c>
      <c r="AW58" s="55">
        <f t="shared" si="26"/>
        <v>1E-3</v>
      </c>
      <c r="AX58" s="55">
        <f t="shared" si="26"/>
        <v>8.3780000000000001</v>
      </c>
      <c r="AY58" s="55">
        <f t="shared" si="26"/>
        <v>7.1929999999999996</v>
      </c>
      <c r="AZ58" s="55">
        <f t="shared" si="26"/>
        <v>0</v>
      </c>
      <c r="BA58" s="23">
        <f t="shared" si="45"/>
        <v>15.571999999999999</v>
      </c>
      <c r="BB58" s="55">
        <f t="shared" si="46"/>
        <v>2.8610000000000002</v>
      </c>
      <c r="BC58" s="55">
        <f t="shared" si="46"/>
        <v>2.456</v>
      </c>
      <c r="BD58" s="55">
        <f t="shared" si="46"/>
        <v>2.1</v>
      </c>
      <c r="BE58" s="55">
        <f t="shared" si="46"/>
        <v>5.4210000000000003</v>
      </c>
      <c r="BF58" s="56">
        <f t="shared" si="27"/>
        <v>2.6970000000000001</v>
      </c>
      <c r="BG58" s="56">
        <f t="shared" si="27"/>
        <v>4.024</v>
      </c>
      <c r="BH58" s="47">
        <f t="shared" si="28"/>
        <v>19.559000000000001</v>
      </c>
      <c r="BI58" s="55">
        <f t="shared" si="29"/>
        <v>0.67900000000000005</v>
      </c>
      <c r="BJ58" s="55">
        <f t="shared" si="29"/>
        <v>5.0999999999999997E-2</v>
      </c>
      <c r="BK58" s="55">
        <f t="shared" si="29"/>
        <v>0.70299999999999996</v>
      </c>
      <c r="BL58" s="55">
        <f t="shared" si="29"/>
        <v>0.2</v>
      </c>
      <c r="BM58" s="47">
        <f t="shared" si="30"/>
        <v>1.633</v>
      </c>
      <c r="BN58" s="55">
        <f t="shared" si="31"/>
        <v>13.754</v>
      </c>
      <c r="BO58" s="55">
        <f t="shared" si="31"/>
        <v>11.939</v>
      </c>
      <c r="BP58" s="47">
        <f t="shared" si="32"/>
        <v>25.692999999999998</v>
      </c>
      <c r="BQ58" s="55">
        <f t="shared" si="47"/>
        <v>1.46</v>
      </c>
      <c r="BR58" s="55">
        <f t="shared" si="47"/>
        <v>3.2759999999999998</v>
      </c>
      <c r="BS58" s="55">
        <f t="shared" si="47"/>
        <v>0.97899999999999998</v>
      </c>
      <c r="BT58" s="55">
        <f t="shared" si="47"/>
        <v>2.0190000000000001</v>
      </c>
      <c r="BU58" s="55">
        <f t="shared" si="48"/>
        <v>0.33</v>
      </c>
      <c r="BV58" s="55">
        <f t="shared" si="48"/>
        <v>1.7290000000000001</v>
      </c>
      <c r="BW58" s="55">
        <f t="shared" si="48"/>
        <v>0</v>
      </c>
      <c r="BX58" s="55">
        <f t="shared" si="48"/>
        <v>1E-3</v>
      </c>
      <c r="BY58" s="23">
        <f t="shared" si="49"/>
        <v>9.7939999999999987</v>
      </c>
      <c r="BZ58" s="55">
        <f t="shared" si="50"/>
        <v>0</v>
      </c>
      <c r="CA58" s="23"/>
      <c r="CB58" s="23"/>
      <c r="CC58" s="45">
        <f t="shared" si="33"/>
        <v>189.06500000000003</v>
      </c>
      <c r="CD58" s="2">
        <v>188412</v>
      </c>
      <c r="CE58" s="2">
        <f t="shared" si="51"/>
        <v>0.65300000000002001</v>
      </c>
      <c r="CG58" s="2">
        <v>0</v>
      </c>
      <c r="CH58" s="2">
        <v>5.7060000000000004</v>
      </c>
      <c r="CI58" s="2">
        <v>7.0469999999999997</v>
      </c>
      <c r="CJ58" s="2">
        <v>2.4510000000000001</v>
      </c>
    </row>
    <row r="59" spans="1:88">
      <c r="A59" s="20">
        <f t="shared" si="34"/>
        <v>43817</v>
      </c>
      <c r="B59" s="48" t="s">
        <v>49</v>
      </c>
      <c r="C59" s="49">
        <f t="shared" si="18"/>
        <v>187.321</v>
      </c>
      <c r="D59" s="54">
        <f t="shared" si="35"/>
        <v>0</v>
      </c>
      <c r="E59" s="54">
        <f t="shared" si="35"/>
        <v>4.1509999999999998</v>
      </c>
      <c r="F59" s="54">
        <f t="shared" si="35"/>
        <v>4.6260000000000003</v>
      </c>
      <c r="G59" s="54">
        <f t="shared" si="35"/>
        <v>3.5790000000000002</v>
      </c>
      <c r="H59" s="55">
        <f t="shared" si="19"/>
        <v>0</v>
      </c>
      <c r="I59" s="55">
        <f t="shared" si="19"/>
        <v>1E-3</v>
      </c>
      <c r="J59" s="55">
        <f t="shared" si="36"/>
        <v>0.65700000000000003</v>
      </c>
      <c r="K59" s="55">
        <f t="shared" si="36"/>
        <v>0.26400000000000001</v>
      </c>
      <c r="L59" s="55">
        <f t="shared" si="36"/>
        <v>4.7549999999999999</v>
      </c>
      <c r="M59" s="55">
        <f t="shared" si="36"/>
        <v>7.819</v>
      </c>
      <c r="N59" s="50">
        <f t="shared" si="37"/>
        <v>25.852</v>
      </c>
      <c r="O59" s="55">
        <f t="shared" si="20"/>
        <v>11.176</v>
      </c>
      <c r="P59" s="55">
        <f t="shared" si="20"/>
        <v>3.649</v>
      </c>
      <c r="Q59" s="50">
        <f t="shared" si="38"/>
        <v>14.824999999999999</v>
      </c>
      <c r="R59" s="55">
        <f t="shared" si="39"/>
        <v>0</v>
      </c>
      <c r="S59" s="55">
        <f t="shared" si="39"/>
        <v>0</v>
      </c>
      <c r="T59" s="55">
        <f t="shared" si="39"/>
        <v>0</v>
      </c>
      <c r="U59" s="55">
        <f t="shared" si="39"/>
        <v>0</v>
      </c>
      <c r="V59" s="55">
        <f t="shared" si="21"/>
        <v>5.07</v>
      </c>
      <c r="W59" s="55">
        <f t="shared" si="21"/>
        <v>3.1880000000000002</v>
      </c>
      <c r="X59" s="55">
        <f t="shared" si="21"/>
        <v>1E-3</v>
      </c>
      <c r="Y59" s="55">
        <f t="shared" si="21"/>
        <v>0</v>
      </c>
      <c r="Z59" s="50">
        <f t="shared" si="22"/>
        <v>8.2590000000000003</v>
      </c>
      <c r="AA59" s="55">
        <f t="shared" si="40"/>
        <v>7.2990000000000004</v>
      </c>
      <c r="AB59" s="55">
        <f t="shared" si="40"/>
        <v>2.4380000000000002</v>
      </c>
      <c r="AC59" s="55">
        <f t="shared" si="40"/>
        <v>11.061999999999999</v>
      </c>
      <c r="AD59" s="55">
        <f t="shared" si="40"/>
        <v>5.6120000000000001</v>
      </c>
      <c r="AE59" s="56">
        <f t="shared" si="41"/>
        <v>4.883</v>
      </c>
      <c r="AF59" s="56">
        <f t="shared" si="41"/>
        <v>4.8559999999999999</v>
      </c>
      <c r="AG59" s="56">
        <f t="shared" si="41"/>
        <v>3.0000000000000001E-3</v>
      </c>
      <c r="AH59" s="56">
        <f t="shared" si="41"/>
        <v>1E-3</v>
      </c>
      <c r="AI59" s="50">
        <f t="shared" si="23"/>
        <v>36.153999999999996</v>
      </c>
      <c r="AJ59" s="55">
        <f t="shared" si="42"/>
        <v>2.6179999999999999</v>
      </c>
      <c r="AK59" s="55">
        <f t="shared" si="42"/>
        <v>4.1639999999999997</v>
      </c>
      <c r="AL59" s="55">
        <f t="shared" si="42"/>
        <v>2.831</v>
      </c>
      <c r="AM59" s="55">
        <f t="shared" si="42"/>
        <v>8.3979999999999997</v>
      </c>
      <c r="AN59" s="55">
        <f t="shared" si="43"/>
        <v>5.0880000000000001</v>
      </c>
      <c r="AO59" s="55">
        <f t="shared" si="43"/>
        <v>4.7889999999999997</v>
      </c>
      <c r="AP59" s="55">
        <f t="shared" si="43"/>
        <v>0</v>
      </c>
      <c r="AQ59" s="55">
        <f t="shared" si="43"/>
        <v>0</v>
      </c>
      <c r="AR59" s="50">
        <f t="shared" si="24"/>
        <v>27.887999999999998</v>
      </c>
      <c r="AS59" s="55">
        <f t="shared" si="25"/>
        <v>1.4219999999999999</v>
      </c>
      <c r="AT59" s="55">
        <f t="shared" si="25"/>
        <v>0.75600000000000001</v>
      </c>
      <c r="AU59" s="23">
        <f t="shared" si="44"/>
        <v>2.1779999999999999</v>
      </c>
      <c r="AV59" s="55">
        <f t="shared" si="26"/>
        <v>0</v>
      </c>
      <c r="AW59" s="55">
        <f t="shared" si="26"/>
        <v>0</v>
      </c>
      <c r="AX59" s="55">
        <f t="shared" si="26"/>
        <v>8.4160000000000004</v>
      </c>
      <c r="AY59" s="55">
        <f t="shared" si="26"/>
        <v>7.1989999999999998</v>
      </c>
      <c r="AZ59" s="55">
        <f t="shared" si="26"/>
        <v>0</v>
      </c>
      <c r="BA59" s="23">
        <f t="shared" si="45"/>
        <v>15.615</v>
      </c>
      <c r="BB59" s="55">
        <f t="shared" si="46"/>
        <v>2.859</v>
      </c>
      <c r="BC59" s="55">
        <f t="shared" si="46"/>
        <v>2.4860000000000002</v>
      </c>
      <c r="BD59" s="55">
        <f t="shared" si="46"/>
        <v>2.0870000000000002</v>
      </c>
      <c r="BE59" s="55">
        <f t="shared" si="46"/>
        <v>5.423</v>
      </c>
      <c r="BF59" s="56">
        <f t="shared" si="27"/>
        <v>2.7050000000000001</v>
      </c>
      <c r="BG59" s="56">
        <f t="shared" si="27"/>
        <v>4.032</v>
      </c>
      <c r="BH59" s="50">
        <f t="shared" si="28"/>
        <v>19.591999999999999</v>
      </c>
      <c r="BI59" s="55">
        <f t="shared" si="29"/>
        <v>0.56699999999999995</v>
      </c>
      <c r="BJ59" s="55">
        <f t="shared" si="29"/>
        <v>4.9000000000000002E-2</v>
      </c>
      <c r="BK59" s="55">
        <f t="shared" si="29"/>
        <v>0.70299999999999996</v>
      </c>
      <c r="BL59" s="55">
        <f t="shared" si="29"/>
        <v>0.19900000000000001</v>
      </c>
      <c r="BM59" s="50">
        <f t="shared" si="30"/>
        <v>1.518</v>
      </c>
      <c r="BN59" s="55">
        <f t="shared" si="31"/>
        <v>13.691000000000001</v>
      </c>
      <c r="BO59" s="55">
        <f t="shared" si="31"/>
        <v>11.93</v>
      </c>
      <c r="BP59" s="50">
        <f t="shared" si="32"/>
        <v>25.621000000000002</v>
      </c>
      <c r="BQ59" s="55">
        <f t="shared" si="47"/>
        <v>1.478</v>
      </c>
      <c r="BR59" s="55">
        <f t="shared" si="47"/>
        <v>3.2480000000000002</v>
      </c>
      <c r="BS59" s="55">
        <f t="shared" si="47"/>
        <v>0.97799999999999998</v>
      </c>
      <c r="BT59" s="55">
        <f t="shared" si="47"/>
        <v>2.048</v>
      </c>
      <c r="BU59" s="55">
        <f t="shared" si="48"/>
        <v>0.33600000000000002</v>
      </c>
      <c r="BV59" s="55">
        <f t="shared" si="48"/>
        <v>1.7310000000000001</v>
      </c>
      <c r="BW59" s="55">
        <f t="shared" si="48"/>
        <v>0</v>
      </c>
      <c r="BX59" s="55">
        <f t="shared" si="48"/>
        <v>0</v>
      </c>
      <c r="BY59" s="50">
        <f t="shared" si="49"/>
        <v>9.8189999999999991</v>
      </c>
      <c r="BZ59" s="55">
        <f t="shared" si="50"/>
        <v>0</v>
      </c>
      <c r="CA59" s="50"/>
      <c r="CB59" s="50"/>
      <c r="CC59" s="45">
        <f t="shared" si="33"/>
        <v>187.321</v>
      </c>
      <c r="CD59" s="2">
        <v>188423</v>
      </c>
      <c r="CE59" s="2">
        <f t="shared" si="51"/>
        <v>-1.1020000000000039</v>
      </c>
      <c r="CG59" s="2">
        <v>0</v>
      </c>
      <c r="CH59" s="2">
        <v>5.641</v>
      </c>
      <c r="CI59" s="2">
        <v>7.1609999999999996</v>
      </c>
      <c r="CJ59" s="2">
        <v>2.4609999999999999</v>
      </c>
    </row>
    <row r="60" spans="1:88">
      <c r="A60" s="20">
        <f t="shared" si="34"/>
        <v>43817</v>
      </c>
      <c r="B60" s="21" t="s">
        <v>50</v>
      </c>
      <c r="C60" s="22">
        <f t="shared" si="18"/>
        <v>184.76400000000001</v>
      </c>
      <c r="D60" s="54">
        <f t="shared" si="35"/>
        <v>0</v>
      </c>
      <c r="E60" s="54">
        <f t="shared" si="35"/>
        <v>4.1379999999999999</v>
      </c>
      <c r="F60" s="54">
        <f t="shared" si="35"/>
        <v>4.66</v>
      </c>
      <c r="G60" s="54">
        <f t="shared" si="35"/>
        <v>3.613</v>
      </c>
      <c r="H60" s="55">
        <f t="shared" si="19"/>
        <v>0</v>
      </c>
      <c r="I60" s="55">
        <f t="shared" si="19"/>
        <v>0</v>
      </c>
      <c r="J60" s="55">
        <f t="shared" si="36"/>
        <v>0.67900000000000005</v>
      </c>
      <c r="K60" s="55">
        <f t="shared" si="36"/>
        <v>0.23899999999999999</v>
      </c>
      <c r="L60" s="55">
        <f t="shared" si="36"/>
        <v>4.992</v>
      </c>
      <c r="M60" s="55">
        <f t="shared" si="36"/>
        <v>5.0110000000000001</v>
      </c>
      <c r="N60" s="23">
        <f t="shared" si="37"/>
        <v>23.332000000000001</v>
      </c>
      <c r="O60" s="55">
        <f t="shared" si="20"/>
        <v>11.199</v>
      </c>
      <c r="P60" s="55">
        <f t="shared" si="20"/>
        <v>3.669</v>
      </c>
      <c r="Q60" s="23">
        <f t="shared" si="38"/>
        <v>14.868</v>
      </c>
      <c r="R60" s="55">
        <f t="shared" si="39"/>
        <v>0</v>
      </c>
      <c r="S60" s="55">
        <f t="shared" si="39"/>
        <v>0</v>
      </c>
      <c r="T60" s="55">
        <f t="shared" si="39"/>
        <v>0</v>
      </c>
      <c r="U60" s="55">
        <f t="shared" si="39"/>
        <v>0</v>
      </c>
      <c r="V60" s="55">
        <f t="shared" si="21"/>
        <v>5.0670000000000002</v>
      </c>
      <c r="W60" s="55">
        <f t="shared" si="21"/>
        <v>3.1859999999999999</v>
      </c>
      <c r="X60" s="55">
        <f t="shared" si="21"/>
        <v>1E-3</v>
      </c>
      <c r="Y60" s="55">
        <f t="shared" si="21"/>
        <v>0</v>
      </c>
      <c r="Z60" s="23">
        <f t="shared" si="22"/>
        <v>8.2539999999999996</v>
      </c>
      <c r="AA60" s="55">
        <f t="shared" si="40"/>
        <v>7.2729999999999997</v>
      </c>
      <c r="AB60" s="55">
        <f t="shared" si="40"/>
        <v>2.4049999999999998</v>
      </c>
      <c r="AC60" s="55">
        <f t="shared" si="40"/>
        <v>11.019</v>
      </c>
      <c r="AD60" s="55">
        <f t="shared" si="40"/>
        <v>5.609</v>
      </c>
      <c r="AE60" s="56">
        <f t="shared" si="41"/>
        <v>4.8959999999999999</v>
      </c>
      <c r="AF60" s="56">
        <f t="shared" si="41"/>
        <v>4.8680000000000003</v>
      </c>
      <c r="AG60" s="56">
        <f t="shared" si="41"/>
        <v>3.0000000000000001E-3</v>
      </c>
      <c r="AH60" s="56">
        <f t="shared" si="41"/>
        <v>2E-3</v>
      </c>
      <c r="AI60" s="23">
        <f t="shared" si="23"/>
        <v>36.075000000000003</v>
      </c>
      <c r="AJ60" s="55">
        <f t="shared" si="42"/>
        <v>2.6230000000000002</v>
      </c>
      <c r="AK60" s="55">
        <f t="shared" si="42"/>
        <v>4.1859999999999999</v>
      </c>
      <c r="AL60" s="55">
        <f t="shared" si="42"/>
        <v>2.8519999999999999</v>
      </c>
      <c r="AM60" s="55">
        <f t="shared" si="42"/>
        <v>8.343</v>
      </c>
      <c r="AN60" s="55">
        <f t="shared" si="43"/>
        <v>5.0519999999999996</v>
      </c>
      <c r="AO60" s="55">
        <f t="shared" si="43"/>
        <v>4.7489999999999997</v>
      </c>
      <c r="AP60" s="55">
        <f t="shared" si="43"/>
        <v>0</v>
      </c>
      <c r="AQ60" s="55">
        <f t="shared" si="43"/>
        <v>0</v>
      </c>
      <c r="AR60" s="23">
        <f t="shared" si="24"/>
        <v>27.804999999999996</v>
      </c>
      <c r="AS60" s="55">
        <f t="shared" si="25"/>
        <v>1.454</v>
      </c>
      <c r="AT60" s="55">
        <f t="shared" si="25"/>
        <v>0.75700000000000001</v>
      </c>
      <c r="AU60" s="23">
        <f t="shared" si="44"/>
        <v>2.2109999999999999</v>
      </c>
      <c r="AV60" s="55">
        <f t="shared" si="26"/>
        <v>0</v>
      </c>
      <c r="AW60" s="55">
        <f t="shared" si="26"/>
        <v>0</v>
      </c>
      <c r="AX60" s="55">
        <f t="shared" si="26"/>
        <v>8.42</v>
      </c>
      <c r="AY60" s="55">
        <f t="shared" si="26"/>
        <v>7.1539999999999999</v>
      </c>
      <c r="AZ60" s="55">
        <f t="shared" si="26"/>
        <v>0</v>
      </c>
      <c r="BA60" s="23">
        <f t="shared" si="45"/>
        <v>15.574</v>
      </c>
      <c r="BB60" s="55">
        <f t="shared" si="46"/>
        <v>2.8660000000000001</v>
      </c>
      <c r="BC60" s="55">
        <f t="shared" si="46"/>
        <v>2.4500000000000002</v>
      </c>
      <c r="BD60" s="55">
        <f t="shared" si="46"/>
        <v>2.0979999999999999</v>
      </c>
      <c r="BE60" s="55">
        <f t="shared" si="46"/>
        <v>5.4240000000000004</v>
      </c>
      <c r="BF60" s="56">
        <f t="shared" si="27"/>
        <v>2.71</v>
      </c>
      <c r="BG60" s="56">
        <f t="shared" si="27"/>
        <v>4.0270000000000001</v>
      </c>
      <c r="BH60" s="23">
        <f t="shared" si="28"/>
        <v>19.575000000000003</v>
      </c>
      <c r="BI60" s="55">
        <f t="shared" si="29"/>
        <v>0.54500000000000004</v>
      </c>
      <c r="BJ60" s="55">
        <f t="shared" si="29"/>
        <v>0.05</v>
      </c>
      <c r="BK60" s="55">
        <f t="shared" si="29"/>
        <v>0.73199999999999998</v>
      </c>
      <c r="BL60" s="55">
        <f t="shared" si="29"/>
        <v>0.2</v>
      </c>
      <c r="BM60" s="23">
        <f t="shared" si="30"/>
        <v>1.5269999999999999</v>
      </c>
      <c r="BN60" s="55">
        <f t="shared" si="31"/>
        <v>13.754</v>
      </c>
      <c r="BO60" s="55">
        <f t="shared" si="31"/>
        <v>11.948</v>
      </c>
      <c r="BP60" s="23">
        <f t="shared" si="32"/>
        <v>25.701999999999998</v>
      </c>
      <c r="BQ60" s="55">
        <f t="shared" si="47"/>
        <v>1.4570000000000001</v>
      </c>
      <c r="BR60" s="55">
        <f t="shared" si="47"/>
        <v>3.3010000000000002</v>
      </c>
      <c r="BS60" s="55">
        <f t="shared" si="47"/>
        <v>0.98099999999999998</v>
      </c>
      <c r="BT60" s="55">
        <f t="shared" si="47"/>
        <v>2.0470000000000002</v>
      </c>
      <c r="BU60" s="55">
        <f t="shared" si="48"/>
        <v>0.32400000000000001</v>
      </c>
      <c r="BV60" s="55">
        <f t="shared" si="48"/>
        <v>1.7290000000000001</v>
      </c>
      <c r="BW60" s="55">
        <f t="shared" si="48"/>
        <v>1E-3</v>
      </c>
      <c r="BX60" s="55">
        <f t="shared" si="48"/>
        <v>1E-3</v>
      </c>
      <c r="BY60" s="23">
        <f t="shared" si="49"/>
        <v>9.8409999999999975</v>
      </c>
      <c r="BZ60" s="55">
        <f t="shared" si="50"/>
        <v>0</v>
      </c>
      <c r="CA60" s="23"/>
      <c r="CB60" s="23"/>
      <c r="CC60" s="45">
        <f t="shared" si="33"/>
        <v>184.76400000000001</v>
      </c>
      <c r="CD60" s="2">
        <v>188154</v>
      </c>
      <c r="CE60" s="2">
        <f t="shared" si="51"/>
        <v>-3.3899999999999864</v>
      </c>
      <c r="CG60" s="2">
        <v>0</v>
      </c>
      <c r="CH60" s="2">
        <v>5.6289999999999996</v>
      </c>
      <c r="CI60" s="2">
        <v>7.06</v>
      </c>
      <c r="CJ60" s="2">
        <v>2.4390000000000001</v>
      </c>
    </row>
    <row r="61" spans="1:88">
      <c r="A61" s="20">
        <f t="shared" si="34"/>
        <v>43817</v>
      </c>
      <c r="B61" s="21" t="s">
        <v>51</v>
      </c>
      <c r="C61" s="22">
        <f t="shared" si="18"/>
        <v>184.327</v>
      </c>
      <c r="D61" s="54">
        <f t="shared" si="35"/>
        <v>0</v>
      </c>
      <c r="E61" s="54">
        <f t="shared" si="35"/>
        <v>4.1219999999999999</v>
      </c>
      <c r="F61" s="54">
        <f t="shared" si="35"/>
        <v>4.641</v>
      </c>
      <c r="G61" s="54">
        <f t="shared" si="35"/>
        <v>3.5489999999999999</v>
      </c>
      <c r="H61" s="55">
        <f t="shared" si="19"/>
        <v>1E-3</v>
      </c>
      <c r="I61" s="55">
        <f t="shared" si="19"/>
        <v>0</v>
      </c>
      <c r="J61" s="55">
        <f t="shared" si="36"/>
        <v>0.65900000000000003</v>
      </c>
      <c r="K61" s="55">
        <f t="shared" si="36"/>
        <v>0.23300000000000001</v>
      </c>
      <c r="L61" s="55">
        <f t="shared" si="36"/>
        <v>4.9749999999999996</v>
      </c>
      <c r="M61" s="55">
        <f t="shared" si="36"/>
        <v>5.0289999999999999</v>
      </c>
      <c r="N61" s="23">
        <f t="shared" si="37"/>
        <v>23.209</v>
      </c>
      <c r="O61" s="55">
        <f t="shared" si="20"/>
        <v>11.153</v>
      </c>
      <c r="P61" s="55">
        <f t="shared" si="20"/>
        <v>3.6920000000000002</v>
      </c>
      <c r="Q61" s="23">
        <f t="shared" si="38"/>
        <v>14.845000000000001</v>
      </c>
      <c r="R61" s="55">
        <f t="shared" si="39"/>
        <v>0</v>
      </c>
      <c r="S61" s="55">
        <f t="shared" si="39"/>
        <v>0</v>
      </c>
      <c r="T61" s="55">
        <f t="shared" si="39"/>
        <v>0</v>
      </c>
      <c r="U61" s="55">
        <f t="shared" si="39"/>
        <v>0</v>
      </c>
      <c r="V61" s="55">
        <f t="shared" si="21"/>
        <v>5.0709999999999997</v>
      </c>
      <c r="W61" s="55">
        <f t="shared" si="21"/>
        <v>3.1819999999999999</v>
      </c>
      <c r="X61" s="55">
        <f t="shared" si="21"/>
        <v>1E-3</v>
      </c>
      <c r="Y61" s="55">
        <f t="shared" si="21"/>
        <v>0</v>
      </c>
      <c r="Z61" s="23">
        <f t="shared" si="22"/>
        <v>8.2539999999999996</v>
      </c>
      <c r="AA61" s="55">
        <f t="shared" si="40"/>
        <v>7.1669999999999998</v>
      </c>
      <c r="AB61" s="55">
        <f t="shared" si="40"/>
        <v>2.4129999999999998</v>
      </c>
      <c r="AC61" s="55">
        <f t="shared" si="40"/>
        <v>10.973000000000001</v>
      </c>
      <c r="AD61" s="55">
        <f t="shared" si="40"/>
        <v>5.7809999999999997</v>
      </c>
      <c r="AE61" s="56">
        <f t="shared" si="41"/>
        <v>4.8470000000000004</v>
      </c>
      <c r="AF61" s="56">
        <f t="shared" si="41"/>
        <v>4.8470000000000004</v>
      </c>
      <c r="AG61" s="56">
        <f t="shared" si="41"/>
        <v>2E-3</v>
      </c>
      <c r="AH61" s="56">
        <f t="shared" si="41"/>
        <v>2E-3</v>
      </c>
      <c r="AI61" s="23">
        <f t="shared" si="23"/>
        <v>36.032000000000004</v>
      </c>
      <c r="AJ61" s="55">
        <f t="shared" si="42"/>
        <v>2.5960000000000001</v>
      </c>
      <c r="AK61" s="55">
        <f t="shared" si="42"/>
        <v>4.1909999999999998</v>
      </c>
      <c r="AL61" s="55">
        <f t="shared" si="42"/>
        <v>2.827</v>
      </c>
      <c r="AM61" s="55">
        <f t="shared" si="42"/>
        <v>8.4339999999999993</v>
      </c>
      <c r="AN61" s="55">
        <f t="shared" si="43"/>
        <v>5.0659999999999998</v>
      </c>
      <c r="AO61" s="55">
        <f t="shared" si="43"/>
        <v>4.8070000000000004</v>
      </c>
      <c r="AP61" s="55">
        <f t="shared" si="43"/>
        <v>0</v>
      </c>
      <c r="AQ61" s="55">
        <f t="shared" si="43"/>
        <v>0</v>
      </c>
      <c r="AR61" s="23">
        <f t="shared" si="24"/>
        <v>27.920999999999999</v>
      </c>
      <c r="AS61" s="55">
        <f t="shared" si="25"/>
        <v>1.4350000000000001</v>
      </c>
      <c r="AT61" s="55">
        <f t="shared" si="25"/>
        <v>0.747</v>
      </c>
      <c r="AU61" s="23">
        <f t="shared" si="44"/>
        <v>2.1819999999999999</v>
      </c>
      <c r="AV61" s="55">
        <f t="shared" si="26"/>
        <v>0</v>
      </c>
      <c r="AW61" s="55">
        <f t="shared" si="26"/>
        <v>1E-3</v>
      </c>
      <c r="AX61" s="55">
        <f t="shared" si="26"/>
        <v>8.31</v>
      </c>
      <c r="AY61" s="55">
        <f t="shared" si="26"/>
        <v>7.0750000000000002</v>
      </c>
      <c r="AZ61" s="55">
        <f t="shared" si="26"/>
        <v>0</v>
      </c>
      <c r="BA61" s="23">
        <f t="shared" si="45"/>
        <v>15.385999999999999</v>
      </c>
      <c r="BB61" s="55">
        <f t="shared" si="46"/>
        <v>2.8570000000000002</v>
      </c>
      <c r="BC61" s="55">
        <f t="shared" si="46"/>
        <v>2.46</v>
      </c>
      <c r="BD61" s="55">
        <f t="shared" si="46"/>
        <v>2.1059999999999999</v>
      </c>
      <c r="BE61" s="55">
        <f t="shared" si="46"/>
        <v>5.4260000000000002</v>
      </c>
      <c r="BF61" s="56">
        <f t="shared" si="27"/>
        <v>2.726</v>
      </c>
      <c r="BG61" s="56">
        <f t="shared" si="27"/>
        <v>4.0170000000000003</v>
      </c>
      <c r="BH61" s="23">
        <f t="shared" si="28"/>
        <v>19.591999999999999</v>
      </c>
      <c r="BI61" s="55">
        <f t="shared" si="29"/>
        <v>0.30599999999999999</v>
      </c>
      <c r="BJ61" s="55">
        <f t="shared" si="29"/>
        <v>4.9000000000000002E-2</v>
      </c>
      <c r="BK61" s="55">
        <f t="shared" si="29"/>
        <v>1.0309999999999999</v>
      </c>
      <c r="BL61" s="55">
        <f t="shared" si="29"/>
        <v>0.2</v>
      </c>
      <c r="BM61" s="23">
        <f t="shared" si="30"/>
        <v>1.5859999999999999</v>
      </c>
      <c r="BN61" s="55">
        <f t="shared" si="31"/>
        <v>13.558</v>
      </c>
      <c r="BO61" s="55">
        <f t="shared" si="31"/>
        <v>11.912000000000001</v>
      </c>
      <c r="BP61" s="23">
        <f t="shared" si="32"/>
        <v>25.47</v>
      </c>
      <c r="BQ61" s="55">
        <f t="shared" si="47"/>
        <v>1.4790000000000001</v>
      </c>
      <c r="BR61" s="55">
        <f t="shared" si="47"/>
        <v>3.282</v>
      </c>
      <c r="BS61" s="55">
        <f t="shared" si="47"/>
        <v>0.98399999999999999</v>
      </c>
      <c r="BT61" s="55">
        <f t="shared" si="47"/>
        <v>2.0489999999999999</v>
      </c>
      <c r="BU61" s="55">
        <f t="shared" si="48"/>
        <v>0.32500000000000001</v>
      </c>
      <c r="BV61" s="55">
        <f t="shared" si="48"/>
        <v>1.73</v>
      </c>
      <c r="BW61" s="55">
        <f t="shared" si="48"/>
        <v>0</v>
      </c>
      <c r="BX61" s="55">
        <f t="shared" si="48"/>
        <v>1E-3</v>
      </c>
      <c r="BY61" s="23">
        <f t="shared" si="49"/>
        <v>9.85</v>
      </c>
      <c r="BZ61" s="55">
        <f t="shared" si="50"/>
        <v>0</v>
      </c>
      <c r="CA61" s="23"/>
      <c r="CB61" s="23"/>
      <c r="CC61" s="45">
        <f t="shared" si="33"/>
        <v>184.327</v>
      </c>
      <c r="CD61" s="2">
        <v>187554</v>
      </c>
      <c r="CE61" s="2">
        <f t="shared" si="51"/>
        <v>-3.2270000000000039</v>
      </c>
      <c r="CG61" s="2">
        <v>0</v>
      </c>
      <c r="CH61" s="2">
        <v>5.6660000000000004</v>
      </c>
      <c r="CI61" s="2">
        <v>7.149</v>
      </c>
      <c r="CJ61" s="2">
        <v>2.4580000000000002</v>
      </c>
    </row>
    <row r="62" spans="1:88">
      <c r="A62" s="20">
        <f t="shared" si="34"/>
        <v>43817</v>
      </c>
      <c r="B62" s="21" t="s">
        <v>52</v>
      </c>
      <c r="C62" s="22">
        <f t="shared" si="18"/>
        <v>184.07400000000004</v>
      </c>
      <c r="D62" s="54">
        <f t="shared" si="35"/>
        <v>0</v>
      </c>
      <c r="E62" s="54">
        <f t="shared" si="35"/>
        <v>4.1230000000000002</v>
      </c>
      <c r="F62" s="54">
        <f t="shared" si="35"/>
        <v>4.6120000000000001</v>
      </c>
      <c r="G62" s="54">
        <f t="shared" si="35"/>
        <v>3.6030000000000002</v>
      </c>
      <c r="H62" s="55">
        <f t="shared" si="19"/>
        <v>0</v>
      </c>
      <c r="I62" s="55">
        <f t="shared" si="19"/>
        <v>1E-3</v>
      </c>
      <c r="J62" s="55">
        <f t="shared" si="36"/>
        <v>0.64500000000000002</v>
      </c>
      <c r="K62" s="55">
        <f t="shared" si="36"/>
        <v>0.23300000000000001</v>
      </c>
      <c r="L62" s="55">
        <f t="shared" si="36"/>
        <v>4.9530000000000003</v>
      </c>
      <c r="M62" s="55">
        <f t="shared" si="36"/>
        <v>5.0350000000000001</v>
      </c>
      <c r="N62" s="23">
        <f t="shared" si="37"/>
        <v>23.204999999999998</v>
      </c>
      <c r="O62" s="55">
        <f t="shared" si="20"/>
        <v>11.215999999999999</v>
      </c>
      <c r="P62" s="55">
        <f t="shared" si="20"/>
        <v>3.6920000000000002</v>
      </c>
      <c r="Q62" s="23">
        <f t="shared" si="38"/>
        <v>14.907999999999999</v>
      </c>
      <c r="R62" s="55">
        <f t="shared" si="39"/>
        <v>0</v>
      </c>
      <c r="S62" s="55">
        <f t="shared" si="39"/>
        <v>0</v>
      </c>
      <c r="T62" s="55">
        <f t="shared" si="39"/>
        <v>0</v>
      </c>
      <c r="U62" s="55">
        <f t="shared" si="39"/>
        <v>0</v>
      </c>
      <c r="V62" s="55">
        <f t="shared" si="21"/>
        <v>5.0670000000000002</v>
      </c>
      <c r="W62" s="55">
        <f t="shared" si="21"/>
        <v>3.1840000000000002</v>
      </c>
      <c r="X62" s="55">
        <f t="shared" si="21"/>
        <v>1E-3</v>
      </c>
      <c r="Y62" s="55">
        <f t="shared" si="21"/>
        <v>0</v>
      </c>
      <c r="Z62" s="23">
        <f t="shared" si="22"/>
        <v>8.2520000000000007</v>
      </c>
      <c r="AA62" s="55">
        <f t="shared" si="40"/>
        <v>7.2869999999999999</v>
      </c>
      <c r="AB62" s="55">
        <f t="shared" si="40"/>
        <v>2.4209999999999998</v>
      </c>
      <c r="AC62" s="55">
        <f t="shared" si="40"/>
        <v>11.013999999999999</v>
      </c>
      <c r="AD62" s="55">
        <f t="shared" si="40"/>
        <v>6.1189999999999998</v>
      </c>
      <c r="AE62" s="56">
        <f t="shared" si="41"/>
        <v>4.8029999999999999</v>
      </c>
      <c r="AF62" s="56">
        <f t="shared" si="41"/>
        <v>4.8239999999999998</v>
      </c>
      <c r="AG62" s="56">
        <f t="shared" si="41"/>
        <v>3.0000000000000001E-3</v>
      </c>
      <c r="AH62" s="56">
        <f t="shared" si="41"/>
        <v>2E-3</v>
      </c>
      <c r="AI62" s="23">
        <f t="shared" si="23"/>
        <v>36.473000000000006</v>
      </c>
      <c r="AJ62" s="55">
        <f t="shared" si="42"/>
        <v>2.5760000000000001</v>
      </c>
      <c r="AK62" s="55">
        <f t="shared" si="42"/>
        <v>4.1559999999999997</v>
      </c>
      <c r="AL62" s="55">
        <f t="shared" si="42"/>
        <v>2.847</v>
      </c>
      <c r="AM62" s="55">
        <f t="shared" si="42"/>
        <v>8.3979999999999997</v>
      </c>
      <c r="AN62" s="55">
        <f t="shared" si="43"/>
        <v>4.8579999999999997</v>
      </c>
      <c r="AO62" s="55">
        <f t="shared" si="43"/>
        <v>4.8</v>
      </c>
      <c r="AP62" s="55">
        <f t="shared" si="43"/>
        <v>0</v>
      </c>
      <c r="AQ62" s="55">
        <f t="shared" si="43"/>
        <v>0</v>
      </c>
      <c r="AR62" s="23">
        <f t="shared" si="24"/>
        <v>27.634999999999998</v>
      </c>
      <c r="AS62" s="55">
        <f t="shared" si="25"/>
        <v>1.4279999999999999</v>
      </c>
      <c r="AT62" s="55">
        <f t="shared" si="25"/>
        <v>0.753</v>
      </c>
      <c r="AU62" s="23">
        <f t="shared" si="44"/>
        <v>2.181</v>
      </c>
      <c r="AV62" s="55">
        <f t="shared" si="26"/>
        <v>0</v>
      </c>
      <c r="AW62" s="55">
        <f t="shared" si="26"/>
        <v>0</v>
      </c>
      <c r="AX62" s="55">
        <f t="shared" si="26"/>
        <v>8.3780000000000001</v>
      </c>
      <c r="AY62" s="55">
        <f t="shared" si="26"/>
        <v>7.14</v>
      </c>
      <c r="AZ62" s="55">
        <f t="shared" si="26"/>
        <v>0</v>
      </c>
      <c r="BA62" s="23">
        <f t="shared" si="45"/>
        <v>15.518000000000001</v>
      </c>
      <c r="BB62" s="55">
        <f t="shared" si="46"/>
        <v>2.8610000000000002</v>
      </c>
      <c r="BC62" s="55">
        <f t="shared" si="46"/>
        <v>2.4430000000000001</v>
      </c>
      <c r="BD62" s="55">
        <f t="shared" si="46"/>
        <v>2.109</v>
      </c>
      <c r="BE62" s="55">
        <f t="shared" si="46"/>
        <v>5.4349999999999996</v>
      </c>
      <c r="BF62" s="56">
        <f t="shared" si="27"/>
        <v>2.7410000000000001</v>
      </c>
      <c r="BG62" s="56">
        <f t="shared" si="27"/>
        <v>4.0250000000000004</v>
      </c>
      <c r="BH62" s="23">
        <f t="shared" si="28"/>
        <v>19.613999999999997</v>
      </c>
      <c r="BI62" s="55">
        <f t="shared" si="29"/>
        <v>0.308</v>
      </c>
      <c r="BJ62" s="55">
        <f t="shared" si="29"/>
        <v>5.0999999999999997E-2</v>
      </c>
      <c r="BK62" s="55">
        <f t="shared" si="29"/>
        <v>1.022</v>
      </c>
      <c r="BL62" s="55">
        <f t="shared" si="29"/>
        <v>0.20200000000000001</v>
      </c>
      <c r="BM62" s="23">
        <f t="shared" si="30"/>
        <v>1.583</v>
      </c>
      <c r="BN62" s="55">
        <f t="shared" si="31"/>
        <v>13.167999999999999</v>
      </c>
      <c r="BO62" s="55">
        <f t="shared" si="31"/>
        <v>11.744</v>
      </c>
      <c r="BP62" s="23">
        <f t="shared" si="32"/>
        <v>24.911999999999999</v>
      </c>
      <c r="BQ62" s="55">
        <f t="shared" si="47"/>
        <v>1.446</v>
      </c>
      <c r="BR62" s="55">
        <f t="shared" si="47"/>
        <v>3.3010000000000002</v>
      </c>
      <c r="BS62" s="55">
        <f t="shared" si="47"/>
        <v>0.97599999999999998</v>
      </c>
      <c r="BT62" s="55">
        <f t="shared" si="47"/>
        <v>2.0230000000000001</v>
      </c>
      <c r="BU62" s="55">
        <f t="shared" si="48"/>
        <v>0.318</v>
      </c>
      <c r="BV62" s="55">
        <f t="shared" si="48"/>
        <v>1.7290000000000001</v>
      </c>
      <c r="BW62" s="55">
        <f t="shared" si="48"/>
        <v>0</v>
      </c>
      <c r="BX62" s="55">
        <f t="shared" si="48"/>
        <v>0</v>
      </c>
      <c r="BY62" s="23">
        <f t="shared" si="49"/>
        <v>9.7929999999999993</v>
      </c>
      <c r="BZ62" s="55">
        <f t="shared" si="50"/>
        <v>0</v>
      </c>
      <c r="CA62" s="23"/>
      <c r="CB62" s="23"/>
      <c r="CC62" s="45">
        <f t="shared" si="33"/>
        <v>184.07400000000004</v>
      </c>
      <c r="CD62" s="2">
        <v>186607</v>
      </c>
      <c r="CE62" s="2">
        <f t="shared" si="51"/>
        <v>-2.5329999999999586</v>
      </c>
      <c r="CG62" s="2">
        <v>0</v>
      </c>
      <c r="CH62" s="2">
        <v>5.6070000000000002</v>
      </c>
      <c r="CI62" s="2">
        <v>7.1520000000000001</v>
      </c>
      <c r="CJ62" s="2">
        <v>2.548</v>
      </c>
    </row>
    <row r="63" spans="1:88">
      <c r="A63" s="20">
        <f t="shared" si="34"/>
        <v>43817</v>
      </c>
      <c r="B63" s="21" t="s">
        <v>53</v>
      </c>
      <c r="C63" s="22">
        <f t="shared" si="18"/>
        <v>185.834</v>
      </c>
      <c r="D63" s="54">
        <f t="shared" si="35"/>
        <v>0</v>
      </c>
      <c r="E63" s="54">
        <f t="shared" si="35"/>
        <v>4.1239999999999997</v>
      </c>
      <c r="F63" s="54">
        <f t="shared" si="35"/>
        <v>4.6449999999999996</v>
      </c>
      <c r="G63" s="54">
        <f t="shared" si="35"/>
        <v>3.5310000000000001</v>
      </c>
      <c r="H63" s="55">
        <f t="shared" si="19"/>
        <v>1E-3</v>
      </c>
      <c r="I63" s="55">
        <f t="shared" si="19"/>
        <v>0</v>
      </c>
      <c r="J63" s="55">
        <f t="shared" si="36"/>
        <v>0.83699999999999997</v>
      </c>
      <c r="K63" s="55">
        <f t="shared" si="36"/>
        <v>0.24399999999999999</v>
      </c>
      <c r="L63" s="55">
        <f t="shared" si="36"/>
        <v>4.8390000000000004</v>
      </c>
      <c r="M63" s="55">
        <f t="shared" si="36"/>
        <v>6.59</v>
      </c>
      <c r="N63" s="23">
        <f t="shared" si="37"/>
        <v>24.810999999999996</v>
      </c>
      <c r="O63" s="55">
        <f t="shared" si="20"/>
        <v>11.148999999999999</v>
      </c>
      <c r="P63" s="55">
        <f t="shared" si="20"/>
        <v>3.698</v>
      </c>
      <c r="Q63" s="23">
        <f t="shared" si="38"/>
        <v>14.847</v>
      </c>
      <c r="R63" s="55">
        <f t="shared" si="39"/>
        <v>0</v>
      </c>
      <c r="S63" s="55">
        <f t="shared" si="39"/>
        <v>0</v>
      </c>
      <c r="T63" s="55">
        <f t="shared" si="39"/>
        <v>0</v>
      </c>
      <c r="U63" s="55">
        <f t="shared" si="39"/>
        <v>0</v>
      </c>
      <c r="V63" s="55">
        <f t="shared" si="21"/>
        <v>5.0730000000000004</v>
      </c>
      <c r="W63" s="55">
        <f t="shared" si="21"/>
        <v>3.1880000000000002</v>
      </c>
      <c r="X63" s="55">
        <f t="shared" si="21"/>
        <v>1E-3</v>
      </c>
      <c r="Y63" s="55">
        <f t="shared" si="21"/>
        <v>0</v>
      </c>
      <c r="Z63" s="23">
        <f t="shared" si="22"/>
        <v>8.2620000000000005</v>
      </c>
      <c r="AA63" s="55">
        <f t="shared" si="40"/>
        <v>7.4340000000000002</v>
      </c>
      <c r="AB63" s="55">
        <f t="shared" si="40"/>
        <v>2.4279999999999999</v>
      </c>
      <c r="AC63" s="55">
        <f t="shared" si="40"/>
        <v>11.132</v>
      </c>
      <c r="AD63" s="55">
        <f t="shared" si="40"/>
        <v>5.7709999999999999</v>
      </c>
      <c r="AE63" s="56">
        <f t="shared" si="41"/>
        <v>4.7770000000000001</v>
      </c>
      <c r="AF63" s="56">
        <f t="shared" si="41"/>
        <v>4.782</v>
      </c>
      <c r="AG63" s="56">
        <f t="shared" si="41"/>
        <v>3.0000000000000001E-3</v>
      </c>
      <c r="AH63" s="56">
        <f t="shared" si="41"/>
        <v>2E-3</v>
      </c>
      <c r="AI63" s="23">
        <f t="shared" si="23"/>
        <v>36.329000000000001</v>
      </c>
      <c r="AJ63" s="55">
        <f t="shared" si="42"/>
        <v>2.64</v>
      </c>
      <c r="AK63" s="55">
        <f t="shared" si="42"/>
        <v>4.2089999999999996</v>
      </c>
      <c r="AL63" s="55">
        <f t="shared" si="42"/>
        <v>2.831</v>
      </c>
      <c r="AM63" s="55">
        <f t="shared" si="42"/>
        <v>8.4039999999999999</v>
      </c>
      <c r="AN63" s="55">
        <f t="shared" si="43"/>
        <v>4.9790000000000001</v>
      </c>
      <c r="AO63" s="55">
        <f t="shared" si="43"/>
        <v>4.7919999999999998</v>
      </c>
      <c r="AP63" s="55">
        <f t="shared" si="43"/>
        <v>0</v>
      </c>
      <c r="AQ63" s="55">
        <f t="shared" si="43"/>
        <v>0</v>
      </c>
      <c r="AR63" s="23">
        <f t="shared" si="24"/>
        <v>27.854999999999997</v>
      </c>
      <c r="AS63" s="55">
        <f t="shared" si="25"/>
        <v>1.4890000000000001</v>
      </c>
      <c r="AT63" s="55">
        <f t="shared" si="25"/>
        <v>0.76</v>
      </c>
      <c r="AU63" s="23">
        <f t="shared" si="44"/>
        <v>2.2490000000000001</v>
      </c>
      <c r="AV63" s="55">
        <f t="shared" si="26"/>
        <v>0</v>
      </c>
      <c r="AW63" s="55">
        <f t="shared" si="26"/>
        <v>0</v>
      </c>
      <c r="AX63" s="55">
        <f t="shared" si="26"/>
        <v>8.3780000000000001</v>
      </c>
      <c r="AY63" s="55">
        <f t="shared" si="26"/>
        <v>7.1879999999999997</v>
      </c>
      <c r="AZ63" s="55">
        <f t="shared" si="26"/>
        <v>0</v>
      </c>
      <c r="BA63" s="23">
        <f t="shared" si="45"/>
        <v>15.565999999999999</v>
      </c>
      <c r="BB63" s="55">
        <f t="shared" si="46"/>
        <v>2.867</v>
      </c>
      <c r="BC63" s="55">
        <f t="shared" si="46"/>
        <v>2.4550000000000001</v>
      </c>
      <c r="BD63" s="55">
        <f t="shared" si="46"/>
        <v>2.1</v>
      </c>
      <c r="BE63" s="55">
        <f t="shared" si="46"/>
        <v>5.4379999999999997</v>
      </c>
      <c r="BF63" s="56">
        <f t="shared" si="27"/>
        <v>2.7410000000000001</v>
      </c>
      <c r="BG63" s="56">
        <f t="shared" si="27"/>
        <v>4.0209999999999999</v>
      </c>
      <c r="BH63" s="23">
        <f t="shared" si="28"/>
        <v>19.622</v>
      </c>
      <c r="BI63" s="55">
        <f t="shared" si="29"/>
        <v>0.30299999999999999</v>
      </c>
      <c r="BJ63" s="55">
        <f t="shared" si="29"/>
        <v>4.9000000000000002E-2</v>
      </c>
      <c r="BK63" s="55">
        <f t="shared" si="29"/>
        <v>1.0229999999999999</v>
      </c>
      <c r="BL63" s="55">
        <f t="shared" si="29"/>
        <v>0.19900000000000001</v>
      </c>
      <c r="BM63" s="23">
        <f t="shared" si="30"/>
        <v>1.5740000000000001</v>
      </c>
      <c r="BN63" s="55">
        <f t="shared" si="31"/>
        <v>13.222</v>
      </c>
      <c r="BO63" s="55">
        <f t="shared" si="31"/>
        <v>11.754</v>
      </c>
      <c r="BP63" s="23">
        <f t="shared" si="32"/>
        <v>24.975999999999999</v>
      </c>
      <c r="BQ63" s="55">
        <f t="shared" si="47"/>
        <v>1.4590000000000001</v>
      </c>
      <c r="BR63" s="55">
        <f t="shared" si="47"/>
        <v>3.3220000000000001</v>
      </c>
      <c r="BS63" s="55">
        <f t="shared" si="47"/>
        <v>0.98899999999999999</v>
      </c>
      <c r="BT63" s="55">
        <f t="shared" si="47"/>
        <v>1.931</v>
      </c>
      <c r="BU63" s="55">
        <f t="shared" si="48"/>
        <v>0.313</v>
      </c>
      <c r="BV63" s="55">
        <f t="shared" si="48"/>
        <v>1.728</v>
      </c>
      <c r="BW63" s="55">
        <f t="shared" si="48"/>
        <v>0</v>
      </c>
      <c r="BX63" s="55">
        <f t="shared" si="48"/>
        <v>1E-3</v>
      </c>
      <c r="BY63" s="23">
        <f t="shared" si="49"/>
        <v>9.7430000000000003</v>
      </c>
      <c r="BZ63" s="55">
        <f t="shared" si="50"/>
        <v>0</v>
      </c>
      <c r="CA63" s="23"/>
      <c r="CB63" s="23"/>
      <c r="CC63" s="45">
        <f t="shared" si="33"/>
        <v>185.834</v>
      </c>
      <c r="CD63" s="2">
        <v>185484</v>
      </c>
      <c r="CE63" s="2">
        <f t="shared" si="51"/>
        <v>0.34999999999999432</v>
      </c>
      <c r="CG63" s="2">
        <v>0</v>
      </c>
      <c r="CH63" s="2">
        <v>5.3159999999999998</v>
      </c>
      <c r="CI63" s="2">
        <v>7.0460000000000003</v>
      </c>
      <c r="CJ63" s="2">
        <v>2.8620000000000001</v>
      </c>
    </row>
    <row r="64" spans="1:88">
      <c r="A64" s="20">
        <f t="shared" si="34"/>
        <v>43817</v>
      </c>
      <c r="B64" s="21" t="s">
        <v>54</v>
      </c>
      <c r="C64" s="22">
        <f t="shared" si="18"/>
        <v>187.97399999999999</v>
      </c>
      <c r="D64" s="54">
        <f t="shared" si="35"/>
        <v>0</v>
      </c>
      <c r="E64" s="54">
        <f t="shared" si="35"/>
        <v>4.1609999999999996</v>
      </c>
      <c r="F64" s="54">
        <f t="shared" si="35"/>
        <v>4.633</v>
      </c>
      <c r="G64" s="54">
        <f t="shared" si="35"/>
        <v>3.5990000000000002</v>
      </c>
      <c r="H64" s="55">
        <f t="shared" si="19"/>
        <v>0</v>
      </c>
      <c r="I64" s="55">
        <f t="shared" si="19"/>
        <v>1E-3</v>
      </c>
      <c r="J64" s="55">
        <f t="shared" si="36"/>
        <v>0.89400000000000002</v>
      </c>
      <c r="K64" s="55">
        <f t="shared" si="36"/>
        <v>0.24199999999999999</v>
      </c>
      <c r="L64" s="55">
        <f t="shared" si="36"/>
        <v>4.7</v>
      </c>
      <c r="M64" s="55">
        <f t="shared" si="36"/>
        <v>8.5060000000000002</v>
      </c>
      <c r="N64" s="23">
        <f t="shared" si="37"/>
        <v>26.736000000000001</v>
      </c>
      <c r="O64" s="55">
        <f t="shared" si="20"/>
        <v>11.113</v>
      </c>
      <c r="P64" s="55">
        <f t="shared" si="20"/>
        <v>3.669</v>
      </c>
      <c r="Q64" s="23">
        <f t="shared" si="38"/>
        <v>14.782</v>
      </c>
      <c r="R64" s="55">
        <f t="shared" si="39"/>
        <v>0</v>
      </c>
      <c r="S64" s="55">
        <f t="shared" si="39"/>
        <v>0</v>
      </c>
      <c r="T64" s="55">
        <f t="shared" si="39"/>
        <v>0</v>
      </c>
      <c r="U64" s="55">
        <f t="shared" si="39"/>
        <v>0</v>
      </c>
      <c r="V64" s="55">
        <f t="shared" si="21"/>
        <v>5.0529999999999999</v>
      </c>
      <c r="W64" s="55">
        <f t="shared" si="21"/>
        <v>3.1880000000000002</v>
      </c>
      <c r="X64" s="55">
        <f t="shared" si="21"/>
        <v>1E-3</v>
      </c>
      <c r="Y64" s="55">
        <f t="shared" si="21"/>
        <v>0</v>
      </c>
      <c r="Z64" s="23">
        <f t="shared" si="22"/>
        <v>8.2419999999999991</v>
      </c>
      <c r="AA64" s="55">
        <f t="shared" si="40"/>
        <v>7.4379999999999997</v>
      </c>
      <c r="AB64" s="55">
        <f t="shared" si="40"/>
        <v>2.419</v>
      </c>
      <c r="AC64" s="55">
        <f t="shared" si="40"/>
        <v>11.101000000000001</v>
      </c>
      <c r="AD64" s="55">
        <f t="shared" si="40"/>
        <v>6.0650000000000004</v>
      </c>
      <c r="AE64" s="56">
        <f t="shared" si="41"/>
        <v>4.7750000000000004</v>
      </c>
      <c r="AF64" s="56">
        <f t="shared" si="41"/>
        <v>4.7670000000000003</v>
      </c>
      <c r="AG64" s="56">
        <f t="shared" si="41"/>
        <v>2E-3</v>
      </c>
      <c r="AH64" s="56">
        <f t="shared" si="41"/>
        <v>1E-3</v>
      </c>
      <c r="AI64" s="23">
        <f t="shared" si="23"/>
        <v>36.568000000000005</v>
      </c>
      <c r="AJ64" s="55">
        <f t="shared" si="42"/>
        <v>2.621</v>
      </c>
      <c r="AK64" s="55">
        <f t="shared" si="42"/>
        <v>4.2560000000000002</v>
      </c>
      <c r="AL64" s="55">
        <f t="shared" si="42"/>
        <v>2.85</v>
      </c>
      <c r="AM64" s="55">
        <f t="shared" si="42"/>
        <v>8.3710000000000004</v>
      </c>
      <c r="AN64" s="55">
        <f t="shared" si="43"/>
        <v>5.077</v>
      </c>
      <c r="AO64" s="55">
        <f t="shared" si="43"/>
        <v>4.7880000000000003</v>
      </c>
      <c r="AP64" s="55">
        <f t="shared" si="43"/>
        <v>0</v>
      </c>
      <c r="AQ64" s="55">
        <f t="shared" si="43"/>
        <v>0</v>
      </c>
      <c r="AR64" s="23">
        <f t="shared" si="24"/>
        <v>27.962999999999997</v>
      </c>
      <c r="AS64" s="55">
        <f t="shared" si="25"/>
        <v>1.4650000000000001</v>
      </c>
      <c r="AT64" s="55">
        <f t="shared" si="25"/>
        <v>0.75900000000000001</v>
      </c>
      <c r="AU64" s="23">
        <f t="shared" si="44"/>
        <v>2.2240000000000002</v>
      </c>
      <c r="AV64" s="55">
        <f t="shared" si="26"/>
        <v>0</v>
      </c>
      <c r="AW64" s="55">
        <f t="shared" si="26"/>
        <v>0</v>
      </c>
      <c r="AX64" s="55">
        <f t="shared" si="26"/>
        <v>8.4420000000000002</v>
      </c>
      <c r="AY64" s="55">
        <f t="shared" si="26"/>
        <v>7.1760000000000002</v>
      </c>
      <c r="AZ64" s="55">
        <f t="shared" si="26"/>
        <v>0</v>
      </c>
      <c r="BA64" s="23">
        <f t="shared" si="45"/>
        <v>15.618</v>
      </c>
      <c r="BB64" s="55">
        <f t="shared" si="46"/>
        <v>2.86</v>
      </c>
      <c r="BC64" s="55">
        <f t="shared" si="46"/>
        <v>2.4729999999999999</v>
      </c>
      <c r="BD64" s="55">
        <f t="shared" si="46"/>
        <v>2.0979999999999999</v>
      </c>
      <c r="BE64" s="55">
        <f t="shared" si="46"/>
        <v>5.4429999999999996</v>
      </c>
      <c r="BF64" s="56">
        <f t="shared" si="27"/>
        <v>2.7269999999999999</v>
      </c>
      <c r="BG64" s="56">
        <f t="shared" si="27"/>
        <v>4.0250000000000004</v>
      </c>
      <c r="BH64" s="23">
        <f t="shared" si="28"/>
        <v>19.625999999999998</v>
      </c>
      <c r="BI64" s="55">
        <f t="shared" si="29"/>
        <v>0.308</v>
      </c>
      <c r="BJ64" s="55">
        <f t="shared" si="29"/>
        <v>0.05</v>
      </c>
      <c r="BK64" s="55">
        <f t="shared" si="29"/>
        <v>1.0089999999999999</v>
      </c>
      <c r="BL64" s="55">
        <f t="shared" si="29"/>
        <v>0.19800000000000001</v>
      </c>
      <c r="BM64" s="23">
        <f t="shared" si="30"/>
        <v>1.5649999999999999</v>
      </c>
      <c r="BN64" s="55">
        <f t="shared" si="31"/>
        <v>13.239000000000001</v>
      </c>
      <c r="BO64" s="55">
        <f t="shared" si="31"/>
        <v>11.788</v>
      </c>
      <c r="BP64" s="23">
        <f t="shared" si="32"/>
        <v>25.027000000000001</v>
      </c>
      <c r="BQ64" s="55">
        <f t="shared" si="47"/>
        <v>1.411</v>
      </c>
      <c r="BR64" s="55">
        <f t="shared" si="47"/>
        <v>3.2280000000000002</v>
      </c>
      <c r="BS64" s="55">
        <f t="shared" si="47"/>
        <v>0.995</v>
      </c>
      <c r="BT64" s="55">
        <f t="shared" si="47"/>
        <v>1.9470000000000001</v>
      </c>
      <c r="BU64" s="55">
        <f t="shared" si="48"/>
        <v>0.314</v>
      </c>
      <c r="BV64" s="55">
        <f t="shared" si="48"/>
        <v>1.728</v>
      </c>
      <c r="BW64" s="55">
        <f t="shared" si="48"/>
        <v>0</v>
      </c>
      <c r="BX64" s="55">
        <f t="shared" si="48"/>
        <v>0</v>
      </c>
      <c r="BY64" s="23">
        <f t="shared" si="49"/>
        <v>9.6230000000000011</v>
      </c>
      <c r="BZ64" s="55">
        <f t="shared" si="50"/>
        <v>0</v>
      </c>
      <c r="CA64" s="23"/>
      <c r="CB64" s="23"/>
      <c r="CC64" s="45">
        <f t="shared" si="33"/>
        <v>187.97399999999999</v>
      </c>
      <c r="CD64" s="2">
        <v>186830</v>
      </c>
      <c r="CE64" s="2">
        <f t="shared" si="51"/>
        <v>1.143999999999977</v>
      </c>
      <c r="CG64" s="2">
        <v>0</v>
      </c>
      <c r="CH64" s="2">
        <v>5.2469999999999999</v>
      </c>
      <c r="CI64" s="2">
        <v>7.05</v>
      </c>
      <c r="CJ64" s="2">
        <v>2.8530000000000002</v>
      </c>
    </row>
    <row r="65" spans="1:88">
      <c r="A65" s="20">
        <f t="shared" si="34"/>
        <v>43817</v>
      </c>
      <c r="B65" s="46" t="s">
        <v>55</v>
      </c>
      <c r="C65" s="22">
        <f t="shared" si="18"/>
        <v>187.76</v>
      </c>
      <c r="D65" s="54">
        <f t="shared" si="35"/>
        <v>0</v>
      </c>
      <c r="E65" s="54">
        <f t="shared" si="35"/>
        <v>4.1050000000000004</v>
      </c>
      <c r="F65" s="54">
        <f t="shared" si="35"/>
        <v>4.6429999999999998</v>
      </c>
      <c r="G65" s="54">
        <f t="shared" si="35"/>
        <v>3.5790000000000002</v>
      </c>
      <c r="H65" s="55">
        <f t="shared" si="19"/>
        <v>1E-3</v>
      </c>
      <c r="I65" s="55">
        <f t="shared" si="19"/>
        <v>0</v>
      </c>
      <c r="J65" s="55">
        <f t="shared" si="36"/>
        <v>0.89600000000000002</v>
      </c>
      <c r="K65" s="55">
        <f t="shared" si="36"/>
        <v>0.23300000000000001</v>
      </c>
      <c r="L65" s="55">
        <f t="shared" si="36"/>
        <v>4.7110000000000003</v>
      </c>
      <c r="M65" s="55">
        <f t="shared" si="36"/>
        <v>8.5120000000000005</v>
      </c>
      <c r="N65" s="23">
        <f t="shared" si="37"/>
        <v>26.680000000000003</v>
      </c>
      <c r="O65" s="55">
        <f t="shared" si="20"/>
        <v>11.151</v>
      </c>
      <c r="P65" s="55">
        <f t="shared" si="20"/>
        <v>3.6789999999999998</v>
      </c>
      <c r="Q65" s="23">
        <f t="shared" si="38"/>
        <v>14.83</v>
      </c>
      <c r="R65" s="55">
        <f t="shared" si="39"/>
        <v>0</v>
      </c>
      <c r="S65" s="55">
        <f t="shared" si="39"/>
        <v>0</v>
      </c>
      <c r="T65" s="55">
        <f t="shared" si="39"/>
        <v>0</v>
      </c>
      <c r="U65" s="55">
        <f t="shared" si="39"/>
        <v>0</v>
      </c>
      <c r="V65" s="55">
        <f t="shared" si="21"/>
        <v>5.0449999999999999</v>
      </c>
      <c r="W65" s="55">
        <f t="shared" si="21"/>
        <v>3.1880000000000002</v>
      </c>
      <c r="X65" s="55">
        <f t="shared" si="21"/>
        <v>1E-3</v>
      </c>
      <c r="Y65" s="55">
        <f t="shared" si="21"/>
        <v>0</v>
      </c>
      <c r="Z65" s="47">
        <f t="shared" si="22"/>
        <v>8.234</v>
      </c>
      <c r="AA65" s="55">
        <f t="shared" si="40"/>
        <v>7.375</v>
      </c>
      <c r="AB65" s="55">
        <f t="shared" si="40"/>
        <v>2.415</v>
      </c>
      <c r="AC65" s="55">
        <f t="shared" si="40"/>
        <v>11.098000000000001</v>
      </c>
      <c r="AD65" s="55">
        <f t="shared" si="40"/>
        <v>5.9349999999999996</v>
      </c>
      <c r="AE65" s="56">
        <f t="shared" si="41"/>
        <v>4.7770000000000001</v>
      </c>
      <c r="AF65" s="56">
        <f t="shared" si="41"/>
        <v>4.766</v>
      </c>
      <c r="AG65" s="56">
        <f t="shared" si="41"/>
        <v>3.0000000000000001E-3</v>
      </c>
      <c r="AH65" s="56">
        <f t="shared" si="41"/>
        <v>2E-3</v>
      </c>
      <c r="AI65" s="47">
        <f t="shared" si="23"/>
        <v>36.371000000000002</v>
      </c>
      <c r="AJ65" s="55">
        <f t="shared" si="42"/>
        <v>2.629</v>
      </c>
      <c r="AK65" s="55">
        <f t="shared" si="42"/>
        <v>4.24</v>
      </c>
      <c r="AL65" s="55">
        <f t="shared" si="42"/>
        <v>2.839</v>
      </c>
      <c r="AM65" s="55">
        <f t="shared" si="42"/>
        <v>8.4459999999999997</v>
      </c>
      <c r="AN65" s="55">
        <f t="shared" si="43"/>
        <v>5.0309999999999997</v>
      </c>
      <c r="AO65" s="55">
        <f t="shared" si="43"/>
        <v>4.7709999999999999</v>
      </c>
      <c r="AP65" s="55">
        <f t="shared" si="43"/>
        <v>0</v>
      </c>
      <c r="AQ65" s="55">
        <f t="shared" si="43"/>
        <v>0</v>
      </c>
      <c r="AR65" s="47">
        <f t="shared" si="24"/>
        <v>27.956</v>
      </c>
      <c r="AS65" s="55">
        <f t="shared" si="25"/>
        <v>1.4530000000000001</v>
      </c>
      <c r="AT65" s="55">
        <f t="shared" si="25"/>
        <v>0.747</v>
      </c>
      <c r="AU65" s="23">
        <f t="shared" si="44"/>
        <v>2.2000000000000002</v>
      </c>
      <c r="AV65" s="55">
        <f t="shared" si="26"/>
        <v>0</v>
      </c>
      <c r="AW65" s="55">
        <f t="shared" si="26"/>
        <v>1E-3</v>
      </c>
      <c r="AX65" s="55">
        <f t="shared" si="26"/>
        <v>8.3580000000000005</v>
      </c>
      <c r="AY65" s="55">
        <f t="shared" si="26"/>
        <v>7.16</v>
      </c>
      <c r="AZ65" s="55">
        <f t="shared" si="26"/>
        <v>-2E-3</v>
      </c>
      <c r="BA65" s="23">
        <f t="shared" si="45"/>
        <v>15.516999999999999</v>
      </c>
      <c r="BB65" s="55">
        <f t="shared" si="46"/>
        <v>2.859</v>
      </c>
      <c r="BC65" s="55">
        <f t="shared" si="46"/>
        <v>2.4849999999999999</v>
      </c>
      <c r="BD65" s="55">
        <f t="shared" si="46"/>
        <v>2.1139999999999999</v>
      </c>
      <c r="BE65" s="55">
        <f t="shared" si="46"/>
        <v>5.44</v>
      </c>
      <c r="BF65" s="56">
        <f t="shared" si="27"/>
        <v>2.69</v>
      </c>
      <c r="BG65" s="56">
        <f t="shared" si="27"/>
        <v>4.0060000000000002</v>
      </c>
      <c r="BH65" s="47">
        <f t="shared" si="28"/>
        <v>19.594000000000001</v>
      </c>
      <c r="BI65" s="55">
        <f t="shared" si="29"/>
        <v>0.30299999999999999</v>
      </c>
      <c r="BJ65" s="55">
        <f t="shared" si="29"/>
        <v>0.05</v>
      </c>
      <c r="BK65" s="55">
        <f t="shared" si="29"/>
        <v>1.008</v>
      </c>
      <c r="BL65" s="55">
        <f t="shared" si="29"/>
        <v>0.19900000000000001</v>
      </c>
      <c r="BM65" s="47">
        <f t="shared" si="30"/>
        <v>1.56</v>
      </c>
      <c r="BN65" s="55">
        <f t="shared" si="31"/>
        <v>13.292</v>
      </c>
      <c r="BO65" s="55">
        <f t="shared" si="31"/>
        <v>11.789</v>
      </c>
      <c r="BP65" s="47">
        <f t="shared" si="32"/>
        <v>25.081</v>
      </c>
      <c r="BQ65" s="55">
        <f t="shared" si="47"/>
        <v>1.4119999999999999</v>
      </c>
      <c r="BR65" s="55">
        <f t="shared" si="47"/>
        <v>3.3380000000000001</v>
      </c>
      <c r="BS65" s="55">
        <f t="shared" si="47"/>
        <v>0.995</v>
      </c>
      <c r="BT65" s="55">
        <f t="shared" si="47"/>
        <v>1.9430000000000001</v>
      </c>
      <c r="BU65" s="55">
        <f t="shared" si="48"/>
        <v>0.32</v>
      </c>
      <c r="BV65" s="55">
        <f t="shared" si="48"/>
        <v>1.728</v>
      </c>
      <c r="BW65" s="55">
        <f t="shared" si="48"/>
        <v>0</v>
      </c>
      <c r="BX65" s="55">
        <f t="shared" si="48"/>
        <v>1E-3</v>
      </c>
      <c r="BY65" s="23">
        <f t="shared" si="49"/>
        <v>9.7370000000000001</v>
      </c>
      <c r="BZ65" s="55">
        <f t="shared" si="50"/>
        <v>0</v>
      </c>
      <c r="CA65" s="23"/>
      <c r="CB65" s="23"/>
      <c r="CC65" s="45">
        <f t="shared" si="33"/>
        <v>187.76</v>
      </c>
      <c r="CD65" s="2">
        <v>186943</v>
      </c>
      <c r="CE65" s="2">
        <f t="shared" si="51"/>
        <v>0.81699999999997885</v>
      </c>
      <c r="CG65" s="2">
        <v>0</v>
      </c>
      <c r="CH65" s="2">
        <v>5.2389999999999999</v>
      </c>
      <c r="CI65" s="2">
        <v>7.133</v>
      </c>
      <c r="CJ65" s="2">
        <v>2.839</v>
      </c>
    </row>
    <row r="66" spans="1:88">
      <c r="A66" s="20">
        <f t="shared" si="34"/>
        <v>43817</v>
      </c>
      <c r="B66" s="21" t="s">
        <v>56</v>
      </c>
      <c r="C66" s="22">
        <f t="shared" si="18"/>
        <v>188.01</v>
      </c>
      <c r="D66" s="54">
        <f t="shared" si="35"/>
        <v>0</v>
      </c>
      <c r="E66" s="54">
        <f t="shared" si="35"/>
        <v>4.1029999999999998</v>
      </c>
      <c r="F66" s="54">
        <f t="shared" si="35"/>
        <v>4.6369999999999996</v>
      </c>
      <c r="G66" s="54">
        <f t="shared" si="35"/>
        <v>3.6030000000000002</v>
      </c>
      <c r="H66" s="55">
        <f t="shared" ref="H66:I73" si="52">H97</f>
        <v>0</v>
      </c>
      <c r="I66" s="55">
        <f t="shared" si="52"/>
        <v>1E-3</v>
      </c>
      <c r="J66" s="55">
        <f t="shared" si="36"/>
        <v>0.90500000000000003</v>
      </c>
      <c r="K66" s="55">
        <f t="shared" si="36"/>
        <v>0.22600000000000001</v>
      </c>
      <c r="L66" s="55">
        <f t="shared" si="36"/>
        <v>4.694</v>
      </c>
      <c r="M66" s="55">
        <f t="shared" si="36"/>
        <v>8.5060000000000002</v>
      </c>
      <c r="N66" s="47">
        <f t="shared" si="37"/>
        <v>26.674999999999997</v>
      </c>
      <c r="O66" s="55">
        <f t="shared" ref="O66:P73" si="53">O97</f>
        <v>11.141</v>
      </c>
      <c r="P66" s="55">
        <f t="shared" si="53"/>
        <v>3.6539999999999999</v>
      </c>
      <c r="Q66" s="23">
        <f t="shared" si="38"/>
        <v>14.795</v>
      </c>
      <c r="R66" s="55">
        <f t="shared" si="39"/>
        <v>0</v>
      </c>
      <c r="S66" s="55">
        <f t="shared" si="39"/>
        <v>0</v>
      </c>
      <c r="T66" s="55">
        <f t="shared" si="39"/>
        <v>0</v>
      </c>
      <c r="U66" s="55">
        <f t="shared" si="39"/>
        <v>0</v>
      </c>
      <c r="V66" s="55">
        <f t="shared" si="21"/>
        <v>5.0709999999999997</v>
      </c>
      <c r="W66" s="55">
        <f t="shared" si="21"/>
        <v>3.1850000000000001</v>
      </c>
      <c r="X66" s="55">
        <f t="shared" si="21"/>
        <v>1E-3</v>
      </c>
      <c r="Y66" s="55">
        <f t="shared" si="21"/>
        <v>0</v>
      </c>
      <c r="Z66" s="23">
        <f t="shared" si="22"/>
        <v>8.2569999999999997</v>
      </c>
      <c r="AA66" s="55">
        <f t="shared" si="40"/>
        <v>7.4930000000000003</v>
      </c>
      <c r="AB66" s="55">
        <f t="shared" si="40"/>
        <v>2.4169999999999998</v>
      </c>
      <c r="AC66" s="55">
        <f t="shared" si="40"/>
        <v>11.076000000000001</v>
      </c>
      <c r="AD66" s="55">
        <f t="shared" si="40"/>
        <v>5.5789999999999997</v>
      </c>
      <c r="AE66" s="56">
        <f t="shared" si="41"/>
        <v>4.843</v>
      </c>
      <c r="AF66" s="56">
        <f t="shared" si="41"/>
        <v>4.8360000000000003</v>
      </c>
      <c r="AG66" s="56">
        <f t="shared" si="41"/>
        <v>3.0000000000000001E-3</v>
      </c>
      <c r="AH66" s="56">
        <f t="shared" si="41"/>
        <v>2E-3</v>
      </c>
      <c r="AI66" s="23">
        <f t="shared" si="23"/>
        <v>36.249000000000002</v>
      </c>
      <c r="AJ66" s="55">
        <f t="shared" si="42"/>
        <v>2.6459999999999999</v>
      </c>
      <c r="AK66" s="55">
        <f t="shared" si="42"/>
        <v>4.28</v>
      </c>
      <c r="AL66" s="55">
        <f t="shared" si="42"/>
        <v>2.8450000000000002</v>
      </c>
      <c r="AM66" s="55">
        <f t="shared" si="42"/>
        <v>8.3719999999999999</v>
      </c>
      <c r="AN66" s="55">
        <f t="shared" si="43"/>
        <v>4.8570000000000002</v>
      </c>
      <c r="AO66" s="55">
        <f t="shared" si="43"/>
        <v>4.7789999999999999</v>
      </c>
      <c r="AP66" s="55">
        <f t="shared" si="43"/>
        <v>0</v>
      </c>
      <c r="AQ66" s="55">
        <f t="shared" si="43"/>
        <v>0</v>
      </c>
      <c r="AR66" s="23">
        <f t="shared" si="24"/>
        <v>27.779</v>
      </c>
      <c r="AS66" s="55">
        <f t="shared" ref="AS66:AT73" si="54">AS97</f>
        <v>1.4510000000000001</v>
      </c>
      <c r="AT66" s="55">
        <f t="shared" si="54"/>
        <v>0.75800000000000001</v>
      </c>
      <c r="AU66" s="23">
        <f t="shared" si="44"/>
        <v>2.2090000000000001</v>
      </c>
      <c r="AV66" s="55">
        <f t="shared" ref="AV66:AZ73" si="55">AV97</f>
        <v>0</v>
      </c>
      <c r="AW66" s="55">
        <f t="shared" si="55"/>
        <v>0</v>
      </c>
      <c r="AX66" s="55">
        <f t="shared" si="55"/>
        <v>8.3160000000000007</v>
      </c>
      <c r="AY66" s="55">
        <f t="shared" si="55"/>
        <v>7.1740000000000004</v>
      </c>
      <c r="AZ66" s="55">
        <f t="shared" si="55"/>
        <v>0</v>
      </c>
      <c r="BA66" s="23">
        <f t="shared" si="45"/>
        <v>15.490000000000002</v>
      </c>
      <c r="BB66" s="55">
        <f t="shared" si="46"/>
        <v>2.867</v>
      </c>
      <c r="BC66" s="55">
        <f t="shared" si="46"/>
        <v>2.5030000000000001</v>
      </c>
      <c r="BD66" s="55">
        <f t="shared" si="46"/>
        <v>2.1070000000000002</v>
      </c>
      <c r="BE66" s="55">
        <f t="shared" si="46"/>
        <v>5.4160000000000004</v>
      </c>
      <c r="BF66" s="56">
        <f t="shared" si="27"/>
        <v>2.7149999999999999</v>
      </c>
      <c r="BG66" s="56">
        <f t="shared" si="27"/>
        <v>3.9790000000000001</v>
      </c>
      <c r="BH66" s="23">
        <f t="shared" si="28"/>
        <v>19.587</v>
      </c>
      <c r="BI66" s="55">
        <f t="shared" ref="BI66:BL73" si="56">BI97</f>
        <v>0.318</v>
      </c>
      <c r="BJ66" s="55">
        <f t="shared" si="56"/>
        <v>5.0999999999999997E-2</v>
      </c>
      <c r="BK66" s="55">
        <f t="shared" si="56"/>
        <v>0.996</v>
      </c>
      <c r="BL66" s="55">
        <f t="shared" si="56"/>
        <v>0.19800000000000001</v>
      </c>
      <c r="BM66" s="23">
        <f t="shared" si="30"/>
        <v>1.5629999999999999</v>
      </c>
      <c r="BN66" s="55">
        <f t="shared" ref="BN66:BO73" si="57">BN97</f>
        <v>13.664999999999999</v>
      </c>
      <c r="BO66" s="55">
        <f t="shared" si="57"/>
        <v>12</v>
      </c>
      <c r="BP66" s="23">
        <f t="shared" si="32"/>
        <v>25.664999999999999</v>
      </c>
      <c r="BQ66" s="55">
        <f t="shared" si="47"/>
        <v>1.4239999999999999</v>
      </c>
      <c r="BR66" s="55">
        <f t="shared" si="47"/>
        <v>3.3250000000000002</v>
      </c>
      <c r="BS66" s="55">
        <f t="shared" si="47"/>
        <v>0.999</v>
      </c>
      <c r="BT66" s="55">
        <f t="shared" si="47"/>
        <v>1.944</v>
      </c>
      <c r="BU66" s="55">
        <f t="shared" si="48"/>
        <v>0.318</v>
      </c>
      <c r="BV66" s="55">
        <f t="shared" si="48"/>
        <v>1.73</v>
      </c>
      <c r="BW66" s="55">
        <f t="shared" si="48"/>
        <v>0</v>
      </c>
      <c r="BX66" s="55">
        <f t="shared" si="48"/>
        <v>1E-3</v>
      </c>
      <c r="BY66" s="23">
        <f t="shared" si="49"/>
        <v>9.7409999999999997</v>
      </c>
      <c r="BZ66" s="55">
        <f t="shared" si="50"/>
        <v>0</v>
      </c>
      <c r="CA66" s="23"/>
      <c r="CB66" s="23"/>
      <c r="CC66" s="45">
        <f t="shared" si="33"/>
        <v>188.01</v>
      </c>
      <c r="CD66" s="2">
        <v>187236</v>
      </c>
      <c r="CE66" s="2">
        <f t="shared" si="51"/>
        <v>0.77400000000000091</v>
      </c>
      <c r="CG66" s="2">
        <v>0</v>
      </c>
      <c r="CH66" s="2">
        <v>5.2249999999999996</v>
      </c>
      <c r="CI66" s="2">
        <v>7.2050000000000001</v>
      </c>
      <c r="CJ66" s="2">
        <v>2.875</v>
      </c>
    </row>
    <row r="67" spans="1:88">
      <c r="A67" s="20">
        <f t="shared" si="34"/>
        <v>43817</v>
      </c>
      <c r="B67" s="21" t="s">
        <v>57</v>
      </c>
      <c r="C67" s="22">
        <f t="shared" si="18"/>
        <v>188.18600000000001</v>
      </c>
      <c r="D67" s="54">
        <f t="shared" si="35"/>
        <v>0</v>
      </c>
      <c r="E67" s="54">
        <f t="shared" si="35"/>
        <v>4.0720000000000001</v>
      </c>
      <c r="F67" s="54">
        <f t="shared" si="35"/>
        <v>4.649</v>
      </c>
      <c r="G67" s="54">
        <f t="shared" si="35"/>
        <v>3.5790000000000002</v>
      </c>
      <c r="H67" s="55">
        <f t="shared" si="52"/>
        <v>0</v>
      </c>
      <c r="I67" s="55">
        <f t="shared" si="52"/>
        <v>0</v>
      </c>
      <c r="J67" s="55">
        <f t="shared" si="36"/>
        <v>0.91400000000000003</v>
      </c>
      <c r="K67" s="55">
        <f t="shared" si="36"/>
        <v>0.219</v>
      </c>
      <c r="L67" s="55">
        <f t="shared" si="36"/>
        <v>4.6980000000000004</v>
      </c>
      <c r="M67" s="55">
        <f t="shared" si="36"/>
        <v>8.5</v>
      </c>
      <c r="N67" s="23">
        <f t="shared" si="37"/>
        <v>26.631</v>
      </c>
      <c r="O67" s="55">
        <f t="shared" si="53"/>
        <v>11.121</v>
      </c>
      <c r="P67" s="55">
        <f t="shared" si="53"/>
        <v>3.6389999999999998</v>
      </c>
      <c r="Q67" s="23">
        <f t="shared" si="38"/>
        <v>14.76</v>
      </c>
      <c r="R67" s="55">
        <f t="shared" si="39"/>
        <v>0</v>
      </c>
      <c r="S67" s="55">
        <f t="shared" si="39"/>
        <v>0</v>
      </c>
      <c r="T67" s="55">
        <f t="shared" si="39"/>
        <v>0</v>
      </c>
      <c r="U67" s="55">
        <f t="shared" si="39"/>
        <v>0</v>
      </c>
      <c r="V67" s="55">
        <f t="shared" si="21"/>
        <v>5.07</v>
      </c>
      <c r="W67" s="55">
        <f t="shared" si="21"/>
        <v>3.1840000000000002</v>
      </c>
      <c r="X67" s="55">
        <f t="shared" si="21"/>
        <v>1E-3</v>
      </c>
      <c r="Y67" s="55">
        <f t="shared" si="21"/>
        <v>0</v>
      </c>
      <c r="Z67" s="23">
        <f t="shared" si="22"/>
        <v>8.2550000000000008</v>
      </c>
      <c r="AA67" s="55">
        <f t="shared" si="40"/>
        <v>7.4509999999999996</v>
      </c>
      <c r="AB67" s="55">
        <f t="shared" si="40"/>
        <v>2.4089999999999998</v>
      </c>
      <c r="AC67" s="55">
        <f t="shared" si="40"/>
        <v>11.073</v>
      </c>
      <c r="AD67" s="55">
        <f t="shared" si="40"/>
        <v>5.83</v>
      </c>
      <c r="AE67" s="56">
        <f t="shared" si="41"/>
        <v>4.8609999999999998</v>
      </c>
      <c r="AF67" s="56">
        <f t="shared" si="41"/>
        <v>4.8579999999999997</v>
      </c>
      <c r="AG67" s="56">
        <f t="shared" si="41"/>
        <v>2E-3</v>
      </c>
      <c r="AH67" s="56">
        <f t="shared" si="41"/>
        <v>2E-3</v>
      </c>
      <c r="AI67" s="23">
        <f t="shared" si="23"/>
        <v>36.486000000000004</v>
      </c>
      <c r="AJ67" s="55">
        <f t="shared" si="42"/>
        <v>2.4969999999999999</v>
      </c>
      <c r="AK67" s="55">
        <f t="shared" si="42"/>
        <v>4.2290000000000001</v>
      </c>
      <c r="AL67" s="55">
        <f t="shared" si="42"/>
        <v>2.827</v>
      </c>
      <c r="AM67" s="55">
        <f t="shared" si="42"/>
        <v>8.43</v>
      </c>
      <c r="AN67" s="55">
        <f t="shared" si="43"/>
        <v>4.976</v>
      </c>
      <c r="AO67" s="55">
        <f t="shared" si="43"/>
        <v>4.7889999999999997</v>
      </c>
      <c r="AP67" s="55">
        <f t="shared" si="43"/>
        <v>0</v>
      </c>
      <c r="AQ67" s="55">
        <f t="shared" si="43"/>
        <v>0</v>
      </c>
      <c r="AR67" s="23">
        <f t="shared" si="24"/>
        <v>27.747999999999998</v>
      </c>
      <c r="AS67" s="55">
        <f t="shared" si="54"/>
        <v>1.4470000000000001</v>
      </c>
      <c r="AT67" s="55">
        <f t="shared" si="54"/>
        <v>0.747</v>
      </c>
      <c r="AU67" s="23">
        <f t="shared" si="44"/>
        <v>2.194</v>
      </c>
      <c r="AV67" s="55">
        <f t="shared" si="55"/>
        <v>0</v>
      </c>
      <c r="AW67" s="55">
        <f t="shared" si="55"/>
        <v>0</v>
      </c>
      <c r="AX67" s="55">
        <f t="shared" si="55"/>
        <v>8.3179999999999996</v>
      </c>
      <c r="AY67" s="55">
        <f t="shared" si="55"/>
        <v>7.173</v>
      </c>
      <c r="AZ67" s="55">
        <f t="shared" si="55"/>
        <v>0</v>
      </c>
      <c r="BA67" s="23">
        <f t="shared" si="45"/>
        <v>15.491</v>
      </c>
      <c r="BB67" s="55">
        <f t="shared" si="46"/>
        <v>2.8690000000000002</v>
      </c>
      <c r="BC67" s="55">
        <f t="shared" si="46"/>
        <v>2.4990000000000001</v>
      </c>
      <c r="BD67" s="55">
        <f t="shared" si="46"/>
        <v>2.0960000000000001</v>
      </c>
      <c r="BE67" s="55">
        <f t="shared" si="46"/>
        <v>5.4569999999999999</v>
      </c>
      <c r="BF67" s="56">
        <f t="shared" si="27"/>
        <v>2.7210000000000001</v>
      </c>
      <c r="BG67" s="56">
        <f t="shared" si="27"/>
        <v>3.9860000000000002</v>
      </c>
      <c r="BH67" s="23">
        <f t="shared" si="28"/>
        <v>19.628</v>
      </c>
      <c r="BI67" s="55">
        <f t="shared" si="56"/>
        <v>0.314</v>
      </c>
      <c r="BJ67" s="55">
        <f t="shared" si="56"/>
        <v>4.9000000000000002E-2</v>
      </c>
      <c r="BK67" s="55">
        <f t="shared" si="56"/>
        <v>0.99099999999999999</v>
      </c>
      <c r="BL67" s="55">
        <f t="shared" si="56"/>
        <v>0.2</v>
      </c>
      <c r="BM67" s="23">
        <f t="shared" si="30"/>
        <v>1.554</v>
      </c>
      <c r="BN67" s="55">
        <f t="shared" si="57"/>
        <v>13.701000000000001</v>
      </c>
      <c r="BO67" s="55">
        <f t="shared" si="57"/>
        <v>11.975</v>
      </c>
      <c r="BP67" s="23">
        <f t="shared" si="32"/>
        <v>25.676000000000002</v>
      </c>
      <c r="BQ67" s="55">
        <f t="shared" si="47"/>
        <v>1.4650000000000001</v>
      </c>
      <c r="BR67" s="55">
        <f t="shared" si="47"/>
        <v>3.3039999999999998</v>
      </c>
      <c r="BS67" s="55">
        <f t="shared" si="47"/>
        <v>1</v>
      </c>
      <c r="BT67" s="55">
        <f t="shared" si="47"/>
        <v>1.95</v>
      </c>
      <c r="BU67" s="55">
        <f t="shared" si="48"/>
        <v>0.314</v>
      </c>
      <c r="BV67" s="55">
        <f t="shared" si="48"/>
        <v>1.73</v>
      </c>
      <c r="BW67" s="55">
        <f t="shared" si="48"/>
        <v>0</v>
      </c>
      <c r="BX67" s="55">
        <f t="shared" si="48"/>
        <v>0</v>
      </c>
      <c r="BY67" s="23">
        <f t="shared" si="49"/>
        <v>9.7629999999999999</v>
      </c>
      <c r="BZ67" s="55">
        <f t="shared" si="50"/>
        <v>0</v>
      </c>
      <c r="CA67" s="23"/>
      <c r="CB67" s="23"/>
      <c r="CC67" s="45">
        <f t="shared" si="33"/>
        <v>188.18600000000001</v>
      </c>
      <c r="CD67" s="2">
        <v>187079</v>
      </c>
      <c r="CE67" s="2">
        <f t="shared" si="51"/>
        <v>1.1069999999999993</v>
      </c>
      <c r="CG67" s="2">
        <v>0</v>
      </c>
      <c r="CH67" s="2">
        <v>5.2060000000000004</v>
      </c>
      <c r="CI67" s="2">
        <v>7.1239999999999997</v>
      </c>
      <c r="CJ67" s="2">
        <v>2.871</v>
      </c>
    </row>
    <row r="68" spans="1:88">
      <c r="A68" s="20">
        <f t="shared" si="34"/>
        <v>43817</v>
      </c>
      <c r="B68" s="21" t="s">
        <v>58</v>
      </c>
      <c r="C68" s="22">
        <f t="shared" si="18"/>
        <v>188.62700000000001</v>
      </c>
      <c r="D68" s="54">
        <f t="shared" si="35"/>
        <v>0</v>
      </c>
      <c r="E68" s="54">
        <f t="shared" si="35"/>
        <v>4.0640000000000001</v>
      </c>
      <c r="F68" s="54">
        <f t="shared" si="35"/>
        <v>4.641</v>
      </c>
      <c r="G68" s="54">
        <f t="shared" si="35"/>
        <v>3.59</v>
      </c>
      <c r="H68" s="55">
        <f t="shared" si="52"/>
        <v>1E-3</v>
      </c>
      <c r="I68" s="55">
        <f t="shared" si="52"/>
        <v>0</v>
      </c>
      <c r="J68" s="55">
        <f t="shared" si="36"/>
        <v>0.91500000000000004</v>
      </c>
      <c r="K68" s="55">
        <f t="shared" si="36"/>
        <v>0.20799999999999999</v>
      </c>
      <c r="L68" s="55">
        <f t="shared" si="36"/>
        <v>4.6929999999999996</v>
      </c>
      <c r="M68" s="55">
        <f t="shared" si="36"/>
        <v>8.4960000000000004</v>
      </c>
      <c r="N68" s="23">
        <f t="shared" si="37"/>
        <v>26.607999999999997</v>
      </c>
      <c r="O68" s="55">
        <f t="shared" si="53"/>
        <v>11.16</v>
      </c>
      <c r="P68" s="55">
        <f t="shared" si="53"/>
        <v>3.69</v>
      </c>
      <c r="Q68" s="23">
        <f t="shared" si="38"/>
        <v>14.85</v>
      </c>
      <c r="R68" s="55">
        <f t="shared" si="39"/>
        <v>0</v>
      </c>
      <c r="S68" s="55">
        <f t="shared" si="39"/>
        <v>0</v>
      </c>
      <c r="T68" s="55">
        <f t="shared" si="39"/>
        <v>0</v>
      </c>
      <c r="U68" s="55">
        <f t="shared" si="39"/>
        <v>0</v>
      </c>
      <c r="V68" s="55">
        <f t="shared" si="21"/>
        <v>5.0750000000000002</v>
      </c>
      <c r="W68" s="55">
        <f t="shared" si="21"/>
        <v>3.1880000000000002</v>
      </c>
      <c r="X68" s="55">
        <f t="shared" si="21"/>
        <v>0</v>
      </c>
      <c r="Y68" s="55">
        <f t="shared" si="21"/>
        <v>0</v>
      </c>
      <c r="Z68" s="23">
        <f t="shared" si="22"/>
        <v>8.2629999999999999</v>
      </c>
      <c r="AA68" s="55">
        <f t="shared" si="40"/>
        <v>7.484</v>
      </c>
      <c r="AB68" s="55">
        <f t="shared" si="40"/>
        <v>2.4079999999999999</v>
      </c>
      <c r="AC68" s="55">
        <f t="shared" si="40"/>
        <v>11.023</v>
      </c>
      <c r="AD68" s="55">
        <f t="shared" si="40"/>
        <v>6.1360000000000001</v>
      </c>
      <c r="AE68" s="56">
        <f t="shared" si="41"/>
        <v>4.867</v>
      </c>
      <c r="AF68" s="56">
        <f t="shared" si="41"/>
        <v>4.8559999999999999</v>
      </c>
      <c r="AG68" s="56">
        <f t="shared" si="41"/>
        <v>3.0000000000000001E-3</v>
      </c>
      <c r="AH68" s="56">
        <f t="shared" si="41"/>
        <v>2E-3</v>
      </c>
      <c r="AI68" s="23">
        <f t="shared" si="23"/>
        <v>36.779000000000003</v>
      </c>
      <c r="AJ68" s="55">
        <f t="shared" si="42"/>
        <v>2.4340000000000002</v>
      </c>
      <c r="AK68" s="55">
        <f t="shared" si="42"/>
        <v>4.2110000000000003</v>
      </c>
      <c r="AL68" s="55">
        <f t="shared" si="42"/>
        <v>2.82</v>
      </c>
      <c r="AM68" s="55">
        <f t="shared" si="42"/>
        <v>8.4120000000000008</v>
      </c>
      <c r="AN68" s="55">
        <f t="shared" si="43"/>
        <v>5.117</v>
      </c>
      <c r="AO68" s="55">
        <f t="shared" si="43"/>
        <v>4.7919999999999998</v>
      </c>
      <c r="AP68" s="55">
        <f t="shared" si="43"/>
        <v>0</v>
      </c>
      <c r="AQ68" s="55">
        <f t="shared" si="43"/>
        <v>0</v>
      </c>
      <c r="AR68" s="23">
        <f t="shared" si="24"/>
        <v>27.786000000000001</v>
      </c>
      <c r="AS68" s="55">
        <f t="shared" si="54"/>
        <v>1.454</v>
      </c>
      <c r="AT68" s="55">
        <f t="shared" si="54"/>
        <v>0.745</v>
      </c>
      <c r="AU68" s="23">
        <f t="shared" si="44"/>
        <v>2.1989999999999998</v>
      </c>
      <c r="AV68" s="55">
        <f t="shared" si="55"/>
        <v>0</v>
      </c>
      <c r="AW68" s="55">
        <f t="shared" si="55"/>
        <v>1E-3</v>
      </c>
      <c r="AX68" s="55">
        <f t="shared" si="55"/>
        <v>8.3469999999999995</v>
      </c>
      <c r="AY68" s="55">
        <f t="shared" si="55"/>
        <v>7.1680000000000001</v>
      </c>
      <c r="AZ68" s="55">
        <f t="shared" si="55"/>
        <v>0</v>
      </c>
      <c r="BA68" s="23">
        <f t="shared" si="45"/>
        <v>15.515999999999998</v>
      </c>
      <c r="BB68" s="55">
        <f t="shared" si="46"/>
        <v>2.8570000000000002</v>
      </c>
      <c r="BC68" s="55">
        <f t="shared" si="46"/>
        <v>2.5</v>
      </c>
      <c r="BD68" s="55">
        <f t="shared" si="46"/>
        <v>2.1019999999999999</v>
      </c>
      <c r="BE68" s="55">
        <f t="shared" si="46"/>
        <v>5.4509999999999996</v>
      </c>
      <c r="BF68" s="56">
        <f t="shared" si="27"/>
        <v>2.7120000000000002</v>
      </c>
      <c r="BG68" s="56">
        <f t="shared" si="27"/>
        <v>4.0229999999999997</v>
      </c>
      <c r="BH68" s="23">
        <f t="shared" si="28"/>
        <v>19.645</v>
      </c>
      <c r="BI68" s="55">
        <f t="shared" si="56"/>
        <v>0.318</v>
      </c>
      <c r="BJ68" s="55">
        <f t="shared" si="56"/>
        <v>0.05</v>
      </c>
      <c r="BK68" s="55">
        <f t="shared" si="56"/>
        <v>0.98399999999999999</v>
      </c>
      <c r="BL68" s="55">
        <f t="shared" si="56"/>
        <v>0.19900000000000001</v>
      </c>
      <c r="BM68" s="23">
        <f t="shared" si="30"/>
        <v>1.5509999999999999</v>
      </c>
      <c r="BN68" s="55">
        <f t="shared" si="57"/>
        <v>13.664</v>
      </c>
      <c r="BO68" s="55">
        <f t="shared" si="57"/>
        <v>11.948</v>
      </c>
      <c r="BP68" s="23">
        <f t="shared" si="32"/>
        <v>25.612000000000002</v>
      </c>
      <c r="BQ68" s="55">
        <f t="shared" si="47"/>
        <v>1.456</v>
      </c>
      <c r="BR68" s="55">
        <f t="shared" si="47"/>
        <v>3.3140000000000001</v>
      </c>
      <c r="BS68" s="55">
        <f t="shared" si="47"/>
        <v>0.997</v>
      </c>
      <c r="BT68" s="55">
        <f t="shared" si="47"/>
        <v>2.0070000000000001</v>
      </c>
      <c r="BU68" s="55">
        <f t="shared" si="48"/>
        <v>0.314</v>
      </c>
      <c r="BV68" s="55">
        <f t="shared" si="48"/>
        <v>1.7290000000000001</v>
      </c>
      <c r="BW68" s="55">
        <f t="shared" si="48"/>
        <v>0</v>
      </c>
      <c r="BX68" s="55">
        <f t="shared" si="48"/>
        <v>1E-3</v>
      </c>
      <c r="BY68" s="23">
        <f t="shared" si="49"/>
        <v>9.8179999999999996</v>
      </c>
      <c r="BZ68" s="55">
        <f t="shared" si="50"/>
        <v>0</v>
      </c>
      <c r="CA68" s="23"/>
      <c r="CB68" s="23"/>
      <c r="CC68" s="45">
        <f t="shared" si="33"/>
        <v>188.62700000000001</v>
      </c>
      <c r="CD68" s="2">
        <v>186876</v>
      </c>
      <c r="CE68" s="2">
        <f t="shared" si="51"/>
        <v>1.7510000000000048</v>
      </c>
      <c r="CG68" s="2">
        <v>0</v>
      </c>
      <c r="CH68" s="2">
        <v>5.2530000000000001</v>
      </c>
      <c r="CI68" s="2">
        <v>6.7720000000000002</v>
      </c>
      <c r="CJ68" s="2">
        <v>2.8730000000000002</v>
      </c>
    </row>
    <row r="69" spans="1:88">
      <c r="A69" s="20">
        <f t="shared" si="34"/>
        <v>43817</v>
      </c>
      <c r="B69" s="46" t="s">
        <v>59</v>
      </c>
      <c r="C69" s="22">
        <f t="shared" si="18"/>
        <v>188.19800000000001</v>
      </c>
      <c r="D69" s="54">
        <f t="shared" si="35"/>
        <v>0</v>
      </c>
      <c r="E69" s="54">
        <f t="shared" si="35"/>
        <v>4.0350000000000001</v>
      </c>
      <c r="F69" s="54">
        <f t="shared" si="35"/>
        <v>4.6449999999999996</v>
      </c>
      <c r="G69" s="54">
        <f t="shared" si="35"/>
        <v>3.5859999999999999</v>
      </c>
      <c r="H69" s="55">
        <f t="shared" si="52"/>
        <v>0</v>
      </c>
      <c r="I69" s="55">
        <f t="shared" si="52"/>
        <v>1E-3</v>
      </c>
      <c r="J69" s="55">
        <f t="shared" si="36"/>
        <v>0.91700000000000004</v>
      </c>
      <c r="K69" s="55">
        <f t="shared" si="36"/>
        <v>0.192</v>
      </c>
      <c r="L69" s="55">
        <f t="shared" si="36"/>
        <v>4.6980000000000004</v>
      </c>
      <c r="M69" s="55">
        <f t="shared" si="36"/>
        <v>8.5</v>
      </c>
      <c r="N69" s="23">
        <f t="shared" si="37"/>
        <v>26.573999999999998</v>
      </c>
      <c r="O69" s="55">
        <f t="shared" si="53"/>
        <v>11.061</v>
      </c>
      <c r="P69" s="55">
        <f t="shared" si="53"/>
        <v>3.677</v>
      </c>
      <c r="Q69" s="23">
        <f t="shared" si="38"/>
        <v>14.738</v>
      </c>
      <c r="R69" s="55">
        <f t="shared" si="39"/>
        <v>0</v>
      </c>
      <c r="S69" s="55">
        <f t="shared" si="39"/>
        <v>0</v>
      </c>
      <c r="T69" s="55">
        <f t="shared" si="39"/>
        <v>0</v>
      </c>
      <c r="U69" s="55">
        <f t="shared" si="39"/>
        <v>0</v>
      </c>
      <c r="V69" s="55">
        <f t="shared" si="21"/>
        <v>5.0720000000000001</v>
      </c>
      <c r="W69" s="55">
        <f t="shared" si="21"/>
        <v>3.1829999999999998</v>
      </c>
      <c r="X69" s="55">
        <f t="shared" si="21"/>
        <v>1E-3</v>
      </c>
      <c r="Y69" s="55">
        <f t="shared" si="21"/>
        <v>0</v>
      </c>
      <c r="Z69" s="23">
        <f t="shared" si="22"/>
        <v>8.2559999999999985</v>
      </c>
      <c r="AA69" s="55">
        <f t="shared" si="40"/>
        <v>7.5060000000000002</v>
      </c>
      <c r="AB69" s="55">
        <f t="shared" si="40"/>
        <v>2.419</v>
      </c>
      <c r="AC69" s="55">
        <f t="shared" si="40"/>
        <v>11.004</v>
      </c>
      <c r="AD69" s="55">
        <f t="shared" si="40"/>
        <v>5.9640000000000004</v>
      </c>
      <c r="AE69" s="56">
        <f t="shared" si="41"/>
        <v>4.8319999999999999</v>
      </c>
      <c r="AF69" s="56">
        <f t="shared" si="41"/>
        <v>4.8289999999999997</v>
      </c>
      <c r="AG69" s="56">
        <f t="shared" si="41"/>
        <v>3.0000000000000001E-3</v>
      </c>
      <c r="AH69" s="56">
        <f t="shared" si="41"/>
        <v>1E-3</v>
      </c>
      <c r="AI69" s="23">
        <f t="shared" si="23"/>
        <v>36.558</v>
      </c>
      <c r="AJ69" s="55">
        <f t="shared" si="42"/>
        <v>2.3690000000000002</v>
      </c>
      <c r="AK69" s="55">
        <f t="shared" si="42"/>
        <v>4.2270000000000003</v>
      </c>
      <c r="AL69" s="55">
        <f t="shared" si="42"/>
        <v>2.8370000000000002</v>
      </c>
      <c r="AM69" s="55">
        <f t="shared" si="42"/>
        <v>8.3840000000000003</v>
      </c>
      <c r="AN69" s="55">
        <f t="shared" si="43"/>
        <v>5.1070000000000002</v>
      </c>
      <c r="AO69" s="55">
        <f t="shared" si="43"/>
        <v>4.7859999999999996</v>
      </c>
      <c r="AP69" s="55">
        <f t="shared" si="43"/>
        <v>0</v>
      </c>
      <c r="AQ69" s="55">
        <f t="shared" si="43"/>
        <v>0</v>
      </c>
      <c r="AR69" s="23">
        <f t="shared" si="24"/>
        <v>27.71</v>
      </c>
      <c r="AS69" s="55">
        <f t="shared" si="54"/>
        <v>1.431</v>
      </c>
      <c r="AT69" s="55">
        <f t="shared" si="54"/>
        <v>0.73499999999999999</v>
      </c>
      <c r="AU69" s="23">
        <f t="shared" si="44"/>
        <v>2.1659999999999999</v>
      </c>
      <c r="AV69" s="55">
        <f t="shared" si="55"/>
        <v>0</v>
      </c>
      <c r="AW69" s="55">
        <f t="shared" si="55"/>
        <v>0</v>
      </c>
      <c r="AX69" s="55">
        <f t="shared" si="55"/>
        <v>8.3330000000000002</v>
      </c>
      <c r="AY69" s="55">
        <f t="shared" si="55"/>
        <v>7.16</v>
      </c>
      <c r="AZ69" s="55">
        <f t="shared" si="55"/>
        <v>0</v>
      </c>
      <c r="BA69" s="23">
        <f t="shared" si="45"/>
        <v>15.493</v>
      </c>
      <c r="BB69" s="55">
        <f t="shared" si="46"/>
        <v>2.8620000000000001</v>
      </c>
      <c r="BC69" s="55">
        <f t="shared" si="46"/>
        <v>2.4769999999999999</v>
      </c>
      <c r="BD69" s="55">
        <f t="shared" si="46"/>
        <v>2.1019999999999999</v>
      </c>
      <c r="BE69" s="55">
        <f t="shared" si="46"/>
        <v>5.4320000000000004</v>
      </c>
      <c r="BF69" s="56">
        <f t="shared" si="27"/>
        <v>2.7120000000000002</v>
      </c>
      <c r="BG69" s="56">
        <f t="shared" si="27"/>
        <v>4.0330000000000004</v>
      </c>
      <c r="BH69" s="23">
        <f t="shared" si="28"/>
        <v>19.618000000000002</v>
      </c>
      <c r="BI69" s="55">
        <f t="shared" si="56"/>
        <v>0.30299999999999999</v>
      </c>
      <c r="BJ69" s="55">
        <f t="shared" si="56"/>
        <v>5.0999999999999997E-2</v>
      </c>
      <c r="BK69" s="55">
        <f t="shared" si="56"/>
        <v>0.99299999999999999</v>
      </c>
      <c r="BL69" s="55">
        <f t="shared" si="56"/>
        <v>0.19700000000000001</v>
      </c>
      <c r="BM69" s="23">
        <f t="shared" si="30"/>
        <v>1.544</v>
      </c>
      <c r="BN69" s="55">
        <f t="shared" si="57"/>
        <v>13.709</v>
      </c>
      <c r="BO69" s="55">
        <f t="shared" si="57"/>
        <v>11.983000000000001</v>
      </c>
      <c r="BP69" s="23">
        <f t="shared" si="32"/>
        <v>25.692</v>
      </c>
      <c r="BQ69" s="55">
        <f t="shared" si="47"/>
        <v>1.47</v>
      </c>
      <c r="BR69" s="55">
        <f t="shared" si="47"/>
        <v>3.3180000000000001</v>
      </c>
      <c r="BS69" s="55">
        <f t="shared" si="47"/>
        <v>0.99299999999999999</v>
      </c>
      <c r="BT69" s="55">
        <f t="shared" si="47"/>
        <v>2.0259999999999998</v>
      </c>
      <c r="BU69" s="55">
        <f t="shared" si="48"/>
        <v>0.311</v>
      </c>
      <c r="BV69" s="55">
        <f t="shared" si="48"/>
        <v>1.73</v>
      </c>
      <c r="BW69" s="55">
        <f t="shared" si="48"/>
        <v>0</v>
      </c>
      <c r="BX69" s="55">
        <f t="shared" si="48"/>
        <v>1E-3</v>
      </c>
      <c r="BY69" s="23">
        <f t="shared" si="49"/>
        <v>9.8490000000000002</v>
      </c>
      <c r="BZ69" s="55">
        <f t="shared" si="50"/>
        <v>0</v>
      </c>
      <c r="CA69" s="23"/>
      <c r="CB69" s="23"/>
      <c r="CC69" s="45">
        <f t="shared" si="33"/>
        <v>188.19800000000001</v>
      </c>
      <c r="CD69" s="2">
        <v>189019</v>
      </c>
      <c r="CE69" s="2">
        <f t="shared" si="51"/>
        <v>-0.82099999999999795</v>
      </c>
      <c r="CG69" s="2">
        <v>0</v>
      </c>
      <c r="CH69" s="2">
        <v>5.2039999999999997</v>
      </c>
      <c r="CI69" s="2">
        <v>6.6970000000000001</v>
      </c>
      <c r="CJ69" s="2">
        <v>2.8679999999999999</v>
      </c>
    </row>
    <row r="70" spans="1:88">
      <c r="A70" s="20">
        <f t="shared" si="34"/>
        <v>43817</v>
      </c>
      <c r="B70" s="21" t="s">
        <v>60</v>
      </c>
      <c r="C70" s="22">
        <f t="shared" si="18"/>
        <v>187.91200000000001</v>
      </c>
      <c r="D70" s="54">
        <f t="shared" si="35"/>
        <v>0</v>
      </c>
      <c r="E70" s="54">
        <f t="shared" si="35"/>
        <v>4.0369999999999999</v>
      </c>
      <c r="F70" s="54">
        <f t="shared" si="35"/>
        <v>4.66</v>
      </c>
      <c r="G70" s="54">
        <f t="shared" si="35"/>
        <v>3.593</v>
      </c>
      <c r="H70" s="55">
        <f t="shared" si="52"/>
        <v>1E-3</v>
      </c>
      <c r="I70" s="55">
        <f t="shared" si="52"/>
        <v>0</v>
      </c>
      <c r="J70" s="55">
        <f t="shared" si="36"/>
        <v>0.90900000000000003</v>
      </c>
      <c r="K70" s="55">
        <f t="shared" si="36"/>
        <v>0.19800000000000001</v>
      </c>
      <c r="L70" s="55">
        <f t="shared" si="36"/>
        <v>4.6970000000000001</v>
      </c>
      <c r="M70" s="55">
        <f t="shared" si="36"/>
        <v>8.5039999999999996</v>
      </c>
      <c r="N70" s="23">
        <f t="shared" si="37"/>
        <v>26.598999999999997</v>
      </c>
      <c r="O70" s="55">
        <f t="shared" si="53"/>
        <v>11.103999999999999</v>
      </c>
      <c r="P70" s="55">
        <f t="shared" si="53"/>
        <v>3.6920000000000002</v>
      </c>
      <c r="Q70" s="23">
        <f t="shared" si="38"/>
        <v>14.795999999999999</v>
      </c>
      <c r="R70" s="55">
        <f t="shared" si="39"/>
        <v>0</v>
      </c>
      <c r="S70" s="55">
        <f t="shared" si="39"/>
        <v>0</v>
      </c>
      <c r="T70" s="55">
        <f t="shared" si="39"/>
        <v>0</v>
      </c>
      <c r="U70" s="55">
        <f t="shared" si="39"/>
        <v>0</v>
      </c>
      <c r="V70" s="55">
        <f t="shared" si="21"/>
        <v>5.0529999999999999</v>
      </c>
      <c r="W70" s="55">
        <f t="shared" si="21"/>
        <v>3.1840000000000002</v>
      </c>
      <c r="X70" s="55">
        <f t="shared" si="21"/>
        <v>1E-3</v>
      </c>
      <c r="Y70" s="55">
        <f t="shared" si="21"/>
        <v>0</v>
      </c>
      <c r="Z70" s="23">
        <f t="shared" si="22"/>
        <v>8.2379999999999995</v>
      </c>
      <c r="AA70" s="55">
        <f t="shared" si="40"/>
        <v>7.4630000000000001</v>
      </c>
      <c r="AB70" s="55">
        <f t="shared" si="40"/>
        <v>2.4049999999999998</v>
      </c>
      <c r="AC70" s="55">
        <f t="shared" si="40"/>
        <v>10.909000000000001</v>
      </c>
      <c r="AD70" s="55">
        <f t="shared" si="40"/>
        <v>6.1379999999999999</v>
      </c>
      <c r="AE70" s="56">
        <f t="shared" si="41"/>
        <v>4.8150000000000004</v>
      </c>
      <c r="AF70" s="56">
        <f t="shared" si="41"/>
        <v>4.7990000000000004</v>
      </c>
      <c r="AG70" s="56">
        <f t="shared" si="41"/>
        <v>2E-3</v>
      </c>
      <c r="AH70" s="56">
        <f t="shared" si="41"/>
        <v>2E-3</v>
      </c>
      <c r="AI70" s="23">
        <f t="shared" si="23"/>
        <v>36.533000000000008</v>
      </c>
      <c r="AJ70" s="55">
        <f t="shared" si="42"/>
        <v>2.379</v>
      </c>
      <c r="AK70" s="55">
        <f t="shared" si="42"/>
        <v>4.2439999999999998</v>
      </c>
      <c r="AL70" s="55">
        <f t="shared" si="42"/>
        <v>2.8420000000000001</v>
      </c>
      <c r="AM70" s="55">
        <f t="shared" si="42"/>
        <v>8.3320000000000007</v>
      </c>
      <c r="AN70" s="55">
        <f t="shared" si="43"/>
        <v>5.0730000000000004</v>
      </c>
      <c r="AO70" s="55">
        <f t="shared" si="43"/>
        <v>4.742</v>
      </c>
      <c r="AP70" s="55">
        <f t="shared" si="43"/>
        <v>0</v>
      </c>
      <c r="AQ70" s="55">
        <f t="shared" si="43"/>
        <v>0</v>
      </c>
      <c r="AR70" s="23">
        <f t="shared" si="24"/>
        <v>27.612000000000002</v>
      </c>
      <c r="AS70" s="55">
        <f t="shared" si="54"/>
        <v>1.423</v>
      </c>
      <c r="AT70" s="55">
        <f t="shared" si="54"/>
        <v>0.74399999999999999</v>
      </c>
      <c r="AU70" s="23">
        <f t="shared" si="44"/>
        <v>2.1669999999999998</v>
      </c>
      <c r="AV70" s="55">
        <f t="shared" si="55"/>
        <v>0</v>
      </c>
      <c r="AW70" s="55">
        <f t="shared" si="55"/>
        <v>0</v>
      </c>
      <c r="AX70" s="55">
        <f t="shared" si="55"/>
        <v>8.3829999999999991</v>
      </c>
      <c r="AY70" s="55">
        <f t="shared" si="55"/>
        <v>7.117</v>
      </c>
      <c r="AZ70" s="55">
        <f t="shared" si="55"/>
        <v>0</v>
      </c>
      <c r="BA70" s="23">
        <f t="shared" si="45"/>
        <v>15.5</v>
      </c>
      <c r="BB70" s="55">
        <f t="shared" si="46"/>
        <v>2.867</v>
      </c>
      <c r="BC70" s="55">
        <f t="shared" si="46"/>
        <v>2.4470000000000001</v>
      </c>
      <c r="BD70" s="55">
        <f t="shared" si="46"/>
        <v>2.089</v>
      </c>
      <c r="BE70" s="55">
        <f t="shared" si="46"/>
        <v>5.4409999999999998</v>
      </c>
      <c r="BF70" s="56">
        <f t="shared" si="27"/>
        <v>2.71</v>
      </c>
      <c r="BG70" s="56">
        <f t="shared" si="27"/>
        <v>4.0410000000000004</v>
      </c>
      <c r="BH70" s="23">
        <f t="shared" si="28"/>
        <v>19.595000000000002</v>
      </c>
      <c r="BI70" s="55">
        <f t="shared" si="56"/>
        <v>0.30599999999999999</v>
      </c>
      <c r="BJ70" s="55">
        <f t="shared" si="56"/>
        <v>0.05</v>
      </c>
      <c r="BK70" s="55">
        <f t="shared" si="56"/>
        <v>0.98099999999999998</v>
      </c>
      <c r="BL70" s="55">
        <f t="shared" si="56"/>
        <v>0.2</v>
      </c>
      <c r="BM70" s="23">
        <f t="shared" si="30"/>
        <v>1.5369999999999999</v>
      </c>
      <c r="BN70" s="55">
        <f t="shared" si="57"/>
        <v>13.629</v>
      </c>
      <c r="BO70" s="55">
        <f t="shared" si="57"/>
        <v>11.930999999999999</v>
      </c>
      <c r="BP70" s="23">
        <f t="shared" si="32"/>
        <v>25.56</v>
      </c>
      <c r="BQ70" s="55">
        <f t="shared" si="47"/>
        <v>1.4450000000000001</v>
      </c>
      <c r="BR70" s="55">
        <f t="shared" si="47"/>
        <v>3.302</v>
      </c>
      <c r="BS70" s="55">
        <f t="shared" si="47"/>
        <v>0.98599999999999999</v>
      </c>
      <c r="BT70" s="55">
        <f t="shared" si="47"/>
        <v>1.9990000000000001</v>
      </c>
      <c r="BU70" s="55">
        <f t="shared" si="48"/>
        <v>0.313</v>
      </c>
      <c r="BV70" s="55">
        <f t="shared" si="48"/>
        <v>1.73</v>
      </c>
      <c r="BW70" s="55">
        <f t="shared" si="48"/>
        <v>0</v>
      </c>
      <c r="BX70" s="55">
        <f t="shared" si="48"/>
        <v>0</v>
      </c>
      <c r="BY70" s="23">
        <f t="shared" si="49"/>
        <v>9.7750000000000004</v>
      </c>
      <c r="BZ70" s="55">
        <f t="shared" si="50"/>
        <v>0</v>
      </c>
      <c r="CA70" s="23"/>
      <c r="CB70" s="23"/>
      <c r="CC70" s="45">
        <f t="shared" si="33"/>
        <v>187.91200000000001</v>
      </c>
      <c r="CD70" s="2">
        <v>189173</v>
      </c>
      <c r="CE70" s="2">
        <f t="shared" si="51"/>
        <v>-1.2609999999999957</v>
      </c>
      <c r="CG70" s="2">
        <v>0</v>
      </c>
      <c r="CH70" s="2">
        <v>5.2119999999999997</v>
      </c>
      <c r="CI70" s="2">
        <v>6.758</v>
      </c>
      <c r="CJ70" s="2">
        <v>2.8759999999999999</v>
      </c>
    </row>
    <row r="71" spans="1:88">
      <c r="A71" s="20">
        <f t="shared" si="34"/>
        <v>43817</v>
      </c>
      <c r="B71" s="21" t="s">
        <v>61</v>
      </c>
      <c r="C71" s="22">
        <f t="shared" si="18"/>
        <v>187.68200000000002</v>
      </c>
      <c r="D71" s="54">
        <f t="shared" si="35"/>
        <v>0</v>
      </c>
      <c r="E71" s="54">
        <f t="shared" si="35"/>
        <v>4.0359999999999996</v>
      </c>
      <c r="F71" s="54">
        <f t="shared" si="35"/>
        <v>4.6559999999999997</v>
      </c>
      <c r="G71" s="54">
        <f t="shared" si="35"/>
        <v>3.5779999999999998</v>
      </c>
      <c r="H71" s="55">
        <f t="shared" si="52"/>
        <v>0</v>
      </c>
      <c r="I71" s="55">
        <f t="shared" si="52"/>
        <v>1E-3</v>
      </c>
      <c r="J71" s="55">
        <f t="shared" si="36"/>
        <v>0.89400000000000002</v>
      </c>
      <c r="K71" s="55">
        <f t="shared" si="36"/>
        <v>0.193</v>
      </c>
      <c r="L71" s="55">
        <f t="shared" si="36"/>
        <v>4.694</v>
      </c>
      <c r="M71" s="55">
        <f t="shared" si="36"/>
        <v>8.5030000000000001</v>
      </c>
      <c r="N71" s="23">
        <f t="shared" si="37"/>
        <v>26.555</v>
      </c>
      <c r="O71" s="55">
        <f t="shared" si="53"/>
        <v>11.118</v>
      </c>
      <c r="P71" s="55">
        <f t="shared" si="53"/>
        <v>3.6850000000000001</v>
      </c>
      <c r="Q71" s="23">
        <f t="shared" si="38"/>
        <v>14.803000000000001</v>
      </c>
      <c r="R71" s="55">
        <f t="shared" si="39"/>
        <v>0</v>
      </c>
      <c r="S71" s="55">
        <f t="shared" si="39"/>
        <v>0</v>
      </c>
      <c r="T71" s="55">
        <f t="shared" si="39"/>
        <v>0</v>
      </c>
      <c r="U71" s="55">
        <f t="shared" si="39"/>
        <v>0</v>
      </c>
      <c r="V71" s="55">
        <f t="shared" si="21"/>
        <v>5.0439999999999996</v>
      </c>
      <c r="W71" s="55">
        <f t="shared" si="21"/>
        <v>3.1819999999999999</v>
      </c>
      <c r="X71" s="55">
        <f t="shared" si="21"/>
        <v>1E-3</v>
      </c>
      <c r="Y71" s="55">
        <f t="shared" si="21"/>
        <v>0</v>
      </c>
      <c r="Z71" s="23">
        <f t="shared" si="22"/>
        <v>8.2269999999999985</v>
      </c>
      <c r="AA71" s="55">
        <f t="shared" si="40"/>
        <v>7.48</v>
      </c>
      <c r="AB71" s="55">
        <f t="shared" si="40"/>
        <v>2.3940000000000001</v>
      </c>
      <c r="AC71" s="55">
        <f t="shared" si="40"/>
        <v>10.907999999999999</v>
      </c>
      <c r="AD71" s="55">
        <f t="shared" si="40"/>
        <v>6.0439999999999996</v>
      </c>
      <c r="AE71" s="56">
        <f t="shared" si="41"/>
        <v>4.7729999999999997</v>
      </c>
      <c r="AF71" s="56">
        <f t="shared" si="41"/>
        <v>4.7489999999999997</v>
      </c>
      <c r="AG71" s="56">
        <f t="shared" si="41"/>
        <v>3.0000000000000001E-3</v>
      </c>
      <c r="AH71" s="56">
        <f t="shared" si="41"/>
        <v>2E-3</v>
      </c>
      <c r="AI71" s="23">
        <f t="shared" si="23"/>
        <v>36.353000000000002</v>
      </c>
      <c r="AJ71" s="55">
        <f t="shared" si="42"/>
        <v>2.4279999999999999</v>
      </c>
      <c r="AK71" s="55">
        <f t="shared" si="42"/>
        <v>4.1520000000000001</v>
      </c>
      <c r="AL71" s="55">
        <f t="shared" si="42"/>
        <v>2.8279999999999998</v>
      </c>
      <c r="AM71" s="55">
        <f t="shared" si="42"/>
        <v>8.3979999999999997</v>
      </c>
      <c r="AN71" s="55">
        <f t="shared" si="43"/>
        <v>5.0090000000000003</v>
      </c>
      <c r="AO71" s="55">
        <f t="shared" si="43"/>
        <v>4.6660000000000004</v>
      </c>
      <c r="AP71" s="55">
        <f t="shared" si="43"/>
        <v>0</v>
      </c>
      <c r="AQ71" s="55">
        <f t="shared" si="43"/>
        <v>0</v>
      </c>
      <c r="AR71" s="23">
        <f t="shared" si="24"/>
        <v>27.480999999999998</v>
      </c>
      <c r="AS71" s="55">
        <f t="shared" si="54"/>
        <v>1.4319999999999999</v>
      </c>
      <c r="AT71" s="55">
        <f t="shared" si="54"/>
        <v>0.73599999999999999</v>
      </c>
      <c r="AU71" s="23">
        <f t="shared" si="44"/>
        <v>2.1680000000000001</v>
      </c>
      <c r="AV71" s="55">
        <f t="shared" si="55"/>
        <v>0</v>
      </c>
      <c r="AW71" s="55">
        <f t="shared" si="55"/>
        <v>1E-3</v>
      </c>
      <c r="AX71" s="55">
        <f t="shared" si="55"/>
        <v>8.3469999999999995</v>
      </c>
      <c r="AY71" s="55">
        <f t="shared" si="55"/>
        <v>7.0620000000000003</v>
      </c>
      <c r="AZ71" s="55">
        <f t="shared" si="55"/>
        <v>0</v>
      </c>
      <c r="BA71" s="23">
        <f t="shared" si="45"/>
        <v>15.41</v>
      </c>
      <c r="BB71" s="55">
        <f t="shared" si="46"/>
        <v>2.8559999999999999</v>
      </c>
      <c r="BC71" s="55">
        <f t="shared" si="46"/>
        <v>2.4489999999999998</v>
      </c>
      <c r="BD71" s="55">
        <f t="shared" si="46"/>
        <v>2.1019999999999999</v>
      </c>
      <c r="BE71" s="55">
        <f t="shared" si="46"/>
        <v>5.4210000000000003</v>
      </c>
      <c r="BF71" s="56">
        <f t="shared" si="27"/>
        <v>2.7120000000000002</v>
      </c>
      <c r="BG71" s="56">
        <f t="shared" si="27"/>
        <v>4.0419999999999998</v>
      </c>
      <c r="BH71" s="23">
        <f t="shared" si="28"/>
        <v>19.582000000000001</v>
      </c>
      <c r="BI71" s="55">
        <f t="shared" si="56"/>
        <v>0.30099999999999999</v>
      </c>
      <c r="BJ71" s="55">
        <f t="shared" si="56"/>
        <v>4.9000000000000002E-2</v>
      </c>
      <c r="BK71" s="55">
        <f t="shared" si="56"/>
        <v>0.98599999999999999</v>
      </c>
      <c r="BL71" s="55">
        <f t="shared" si="56"/>
        <v>0.19800000000000001</v>
      </c>
      <c r="BM71" s="23">
        <f t="shared" si="30"/>
        <v>1.5339999999999998</v>
      </c>
      <c r="BN71" s="55">
        <f t="shared" si="57"/>
        <v>13.682</v>
      </c>
      <c r="BO71" s="55">
        <f t="shared" si="57"/>
        <v>12.01</v>
      </c>
      <c r="BP71" s="23">
        <f t="shared" si="32"/>
        <v>25.692</v>
      </c>
      <c r="BQ71" s="55">
        <f t="shared" si="47"/>
        <v>1.46</v>
      </c>
      <c r="BR71" s="55">
        <f t="shared" si="47"/>
        <v>3.3250000000000002</v>
      </c>
      <c r="BS71" s="55">
        <f t="shared" si="47"/>
        <v>0.98699999999999999</v>
      </c>
      <c r="BT71" s="55">
        <f t="shared" si="47"/>
        <v>2.0579999999999998</v>
      </c>
      <c r="BU71" s="55">
        <f t="shared" si="48"/>
        <v>0.317</v>
      </c>
      <c r="BV71" s="55">
        <f t="shared" si="48"/>
        <v>1.7290000000000001</v>
      </c>
      <c r="BW71" s="55">
        <f t="shared" si="48"/>
        <v>0</v>
      </c>
      <c r="BX71" s="55">
        <f t="shared" si="48"/>
        <v>1E-3</v>
      </c>
      <c r="BY71" s="23">
        <f t="shared" si="49"/>
        <v>9.8770000000000007</v>
      </c>
      <c r="BZ71" s="55">
        <f t="shared" si="50"/>
        <v>0</v>
      </c>
      <c r="CA71" s="23"/>
      <c r="CB71" s="23"/>
      <c r="CC71" s="45">
        <f t="shared" si="33"/>
        <v>187.68200000000002</v>
      </c>
      <c r="CD71" s="2">
        <v>189383</v>
      </c>
      <c r="CE71" s="2">
        <f t="shared" si="51"/>
        <v>-1.7009999999999934</v>
      </c>
      <c r="CG71" s="2">
        <v>0</v>
      </c>
      <c r="CH71" s="2">
        <v>5.2119999999999997</v>
      </c>
      <c r="CI71" s="2">
        <v>6.7409999999999997</v>
      </c>
      <c r="CJ71" s="2">
        <v>2.86</v>
      </c>
    </row>
    <row r="72" spans="1:88">
      <c r="A72" s="20">
        <f t="shared" si="34"/>
        <v>43817</v>
      </c>
      <c r="B72" s="21" t="s">
        <v>62</v>
      </c>
      <c r="C72" s="22">
        <f t="shared" si="18"/>
        <v>187.42099999999999</v>
      </c>
      <c r="D72" s="54">
        <f t="shared" si="35"/>
        <v>0</v>
      </c>
      <c r="E72" s="54">
        <f t="shared" si="35"/>
        <v>4.0179999999999998</v>
      </c>
      <c r="F72" s="54">
        <f t="shared" si="35"/>
        <v>4.6449999999999996</v>
      </c>
      <c r="G72" s="54">
        <f t="shared" si="35"/>
        <v>3.589</v>
      </c>
      <c r="H72" s="55">
        <f t="shared" si="52"/>
        <v>1E-3</v>
      </c>
      <c r="I72" s="55">
        <f t="shared" si="52"/>
        <v>0</v>
      </c>
      <c r="J72" s="55">
        <f t="shared" si="36"/>
        <v>0.89</v>
      </c>
      <c r="K72" s="55">
        <f t="shared" si="36"/>
        <v>0.186</v>
      </c>
      <c r="L72" s="55">
        <f t="shared" si="36"/>
        <v>4.6970000000000001</v>
      </c>
      <c r="M72" s="55">
        <f t="shared" si="36"/>
        <v>8.4920000000000009</v>
      </c>
      <c r="N72" s="23">
        <f t="shared" si="37"/>
        <v>26.518000000000001</v>
      </c>
      <c r="O72" s="55">
        <f t="shared" si="53"/>
        <v>11.1</v>
      </c>
      <c r="P72" s="55">
        <f t="shared" si="53"/>
        <v>3.6669999999999998</v>
      </c>
      <c r="Q72" s="23">
        <f t="shared" si="38"/>
        <v>14.766999999999999</v>
      </c>
      <c r="R72" s="55">
        <f t="shared" si="39"/>
        <v>0</v>
      </c>
      <c r="S72" s="55">
        <f t="shared" si="39"/>
        <v>0</v>
      </c>
      <c r="T72" s="55">
        <f t="shared" si="39"/>
        <v>0</v>
      </c>
      <c r="U72" s="55">
        <f t="shared" si="39"/>
        <v>0</v>
      </c>
      <c r="V72" s="55">
        <f t="shared" si="21"/>
        <v>5.0529999999999999</v>
      </c>
      <c r="W72" s="55">
        <f t="shared" si="21"/>
        <v>3.181</v>
      </c>
      <c r="X72" s="55">
        <f t="shared" si="21"/>
        <v>1E-3</v>
      </c>
      <c r="Y72" s="55">
        <f t="shared" si="21"/>
        <v>0</v>
      </c>
      <c r="Z72" s="23">
        <f t="shared" si="22"/>
        <v>8.2349999999999994</v>
      </c>
      <c r="AA72" s="55">
        <f t="shared" si="40"/>
        <v>7.476</v>
      </c>
      <c r="AB72" s="55">
        <f t="shared" si="40"/>
        <v>2.3940000000000001</v>
      </c>
      <c r="AC72" s="55">
        <f t="shared" si="40"/>
        <v>10.823</v>
      </c>
      <c r="AD72" s="55">
        <f t="shared" si="40"/>
        <v>6.0940000000000003</v>
      </c>
      <c r="AE72" s="56">
        <f t="shared" si="41"/>
        <v>4.7709999999999999</v>
      </c>
      <c r="AF72" s="56">
        <f t="shared" si="41"/>
        <v>4.7530000000000001</v>
      </c>
      <c r="AG72" s="56">
        <f t="shared" si="41"/>
        <v>3.0000000000000001E-3</v>
      </c>
      <c r="AH72" s="56">
        <f t="shared" si="41"/>
        <v>2E-3</v>
      </c>
      <c r="AI72" s="23">
        <f t="shared" si="23"/>
        <v>36.31600000000001</v>
      </c>
      <c r="AJ72" s="55">
        <f t="shared" si="42"/>
        <v>2.4079999999999999</v>
      </c>
      <c r="AK72" s="55">
        <f t="shared" si="42"/>
        <v>4.1749999999999998</v>
      </c>
      <c r="AL72" s="55">
        <f t="shared" si="42"/>
        <v>2.8479999999999999</v>
      </c>
      <c r="AM72" s="55">
        <f t="shared" si="42"/>
        <v>8.3019999999999996</v>
      </c>
      <c r="AN72" s="55">
        <f t="shared" si="43"/>
        <v>5.0119999999999996</v>
      </c>
      <c r="AO72" s="55">
        <f t="shared" si="43"/>
        <v>4.6630000000000003</v>
      </c>
      <c r="AP72" s="55">
        <f t="shared" si="43"/>
        <v>0</v>
      </c>
      <c r="AQ72" s="55">
        <f t="shared" si="43"/>
        <v>0</v>
      </c>
      <c r="AR72" s="23">
        <f t="shared" si="24"/>
        <v>27.408000000000001</v>
      </c>
      <c r="AS72" s="55">
        <f t="shared" si="54"/>
        <v>1.4330000000000001</v>
      </c>
      <c r="AT72" s="55">
        <f t="shared" si="54"/>
        <v>0.73599999999999999</v>
      </c>
      <c r="AU72" s="23">
        <f t="shared" si="44"/>
        <v>2.169</v>
      </c>
      <c r="AV72" s="55">
        <f t="shared" si="55"/>
        <v>0</v>
      </c>
      <c r="AW72" s="55">
        <f t="shared" si="55"/>
        <v>0</v>
      </c>
      <c r="AX72" s="55">
        <f t="shared" si="55"/>
        <v>8.3130000000000006</v>
      </c>
      <c r="AY72" s="55">
        <f t="shared" si="55"/>
        <v>7.101</v>
      </c>
      <c r="AZ72" s="55">
        <f t="shared" si="55"/>
        <v>0</v>
      </c>
      <c r="BA72" s="23">
        <f t="shared" si="45"/>
        <v>15.414000000000001</v>
      </c>
      <c r="BB72" s="55">
        <f t="shared" si="46"/>
        <v>2.863</v>
      </c>
      <c r="BC72" s="55">
        <f t="shared" si="46"/>
        <v>2.448</v>
      </c>
      <c r="BD72" s="55">
        <f t="shared" si="46"/>
        <v>2.1019999999999999</v>
      </c>
      <c r="BE72" s="55">
        <f t="shared" si="46"/>
        <v>5.4290000000000003</v>
      </c>
      <c r="BF72" s="56">
        <f t="shared" si="27"/>
        <v>2.702</v>
      </c>
      <c r="BG72" s="56">
        <f t="shared" si="27"/>
        <v>4.0439999999999996</v>
      </c>
      <c r="BH72" s="23">
        <f t="shared" si="28"/>
        <v>19.588000000000001</v>
      </c>
      <c r="BI72" s="55">
        <f t="shared" si="56"/>
        <v>0.30499999999999999</v>
      </c>
      <c r="BJ72" s="55">
        <f t="shared" si="56"/>
        <v>0.05</v>
      </c>
      <c r="BK72" s="55">
        <f t="shared" si="56"/>
        <v>0.98499999999999999</v>
      </c>
      <c r="BL72" s="55">
        <f t="shared" si="56"/>
        <v>0.19800000000000001</v>
      </c>
      <c r="BM72" s="23">
        <f t="shared" si="30"/>
        <v>1.5379999999999998</v>
      </c>
      <c r="BN72" s="55">
        <f t="shared" si="57"/>
        <v>13.638999999999999</v>
      </c>
      <c r="BO72" s="55">
        <f t="shared" si="57"/>
        <v>11.974</v>
      </c>
      <c r="BP72" s="23">
        <f t="shared" si="32"/>
        <v>25.613</v>
      </c>
      <c r="BQ72" s="55">
        <f t="shared" si="47"/>
        <v>1.45</v>
      </c>
      <c r="BR72" s="55">
        <f t="shared" si="47"/>
        <v>3.3159999999999998</v>
      </c>
      <c r="BS72" s="55">
        <f t="shared" si="47"/>
        <v>0.98199999999999998</v>
      </c>
      <c r="BT72" s="55">
        <f t="shared" si="47"/>
        <v>2.0609999999999999</v>
      </c>
      <c r="BU72" s="55">
        <f t="shared" si="48"/>
        <v>0.314</v>
      </c>
      <c r="BV72" s="55">
        <f t="shared" si="48"/>
        <v>1.732</v>
      </c>
      <c r="BW72" s="55">
        <f t="shared" si="48"/>
        <v>0</v>
      </c>
      <c r="BX72" s="55">
        <f t="shared" si="48"/>
        <v>0</v>
      </c>
      <c r="BY72" s="23">
        <f t="shared" si="49"/>
        <v>9.8549999999999986</v>
      </c>
      <c r="BZ72" s="55">
        <f t="shared" si="50"/>
        <v>0</v>
      </c>
      <c r="CA72" s="23"/>
      <c r="CB72" s="23"/>
      <c r="CC72" s="45">
        <f t="shared" si="33"/>
        <v>187.42099999999999</v>
      </c>
      <c r="CD72" s="2">
        <v>189046</v>
      </c>
      <c r="CE72" s="2">
        <f t="shared" si="51"/>
        <v>-1.625</v>
      </c>
      <c r="CG72" s="2">
        <v>0</v>
      </c>
      <c r="CH72" s="2">
        <v>5.2069999999999999</v>
      </c>
      <c r="CI72" s="2">
        <v>6.7869999999999999</v>
      </c>
      <c r="CJ72" s="2">
        <v>2.8809999999999998</v>
      </c>
    </row>
    <row r="73" spans="1:88">
      <c r="A73" s="20">
        <f t="shared" si="34"/>
        <v>43817</v>
      </c>
      <c r="B73" s="21" t="s">
        <v>63</v>
      </c>
      <c r="C73" s="22">
        <f t="shared" si="18"/>
        <v>187.99</v>
      </c>
      <c r="D73" s="54">
        <f t="shared" si="35"/>
        <v>0</v>
      </c>
      <c r="E73" s="54">
        <f t="shared" si="35"/>
        <v>4.0439999999999996</v>
      </c>
      <c r="F73" s="54">
        <f t="shared" si="35"/>
        <v>4.6769999999999996</v>
      </c>
      <c r="G73" s="54">
        <f t="shared" si="35"/>
        <v>3.56</v>
      </c>
      <c r="H73" s="55">
        <f t="shared" si="52"/>
        <v>0</v>
      </c>
      <c r="I73" s="55">
        <f t="shared" si="52"/>
        <v>0</v>
      </c>
      <c r="J73" s="55">
        <f t="shared" si="36"/>
        <v>0.88300000000000001</v>
      </c>
      <c r="K73" s="55">
        <f t="shared" si="36"/>
        <v>0.184</v>
      </c>
      <c r="L73" s="55">
        <f t="shared" si="36"/>
        <v>4.694</v>
      </c>
      <c r="M73" s="55">
        <f t="shared" si="36"/>
        <v>8.4930000000000003</v>
      </c>
      <c r="N73" s="23">
        <f t="shared" si="37"/>
        <v>26.535000000000004</v>
      </c>
      <c r="O73" s="55">
        <f t="shared" si="53"/>
        <v>11.122</v>
      </c>
      <c r="P73" s="55">
        <f t="shared" si="53"/>
        <v>3.6389999999999998</v>
      </c>
      <c r="Q73" s="23">
        <f t="shared" si="38"/>
        <v>14.760999999999999</v>
      </c>
      <c r="R73" s="55">
        <f t="shared" si="39"/>
        <v>0</v>
      </c>
      <c r="S73" s="55">
        <f t="shared" si="39"/>
        <v>0</v>
      </c>
      <c r="T73" s="55">
        <f t="shared" si="39"/>
        <v>0</v>
      </c>
      <c r="U73" s="55">
        <f t="shared" si="39"/>
        <v>0</v>
      </c>
      <c r="V73" s="55">
        <f t="shared" si="21"/>
        <v>5.07</v>
      </c>
      <c r="W73" s="55">
        <f t="shared" si="21"/>
        <v>3.1859999999999999</v>
      </c>
      <c r="X73" s="55">
        <f t="shared" si="21"/>
        <v>1E-3</v>
      </c>
      <c r="Y73" s="55">
        <f t="shared" si="21"/>
        <v>0</v>
      </c>
      <c r="Z73" s="23">
        <f t="shared" si="22"/>
        <v>8.2569999999999997</v>
      </c>
      <c r="AA73" s="55">
        <f t="shared" si="40"/>
        <v>7.4089999999999998</v>
      </c>
      <c r="AB73" s="55">
        <f t="shared" si="40"/>
        <v>2.3769999999999998</v>
      </c>
      <c r="AC73" s="55">
        <f t="shared" si="40"/>
        <v>10.893000000000001</v>
      </c>
      <c r="AD73" s="55">
        <f t="shared" si="40"/>
        <v>6.1740000000000004</v>
      </c>
      <c r="AE73" s="56">
        <f t="shared" si="41"/>
        <v>4.782</v>
      </c>
      <c r="AF73" s="56">
        <f t="shared" si="41"/>
        <v>4.7560000000000002</v>
      </c>
      <c r="AG73" s="56">
        <f t="shared" si="41"/>
        <v>2E-3</v>
      </c>
      <c r="AH73" s="56">
        <f t="shared" si="41"/>
        <v>2E-3</v>
      </c>
      <c r="AI73" s="23">
        <f t="shared" si="23"/>
        <v>36.39500000000001</v>
      </c>
      <c r="AJ73" s="55">
        <f t="shared" si="42"/>
        <v>2.552</v>
      </c>
      <c r="AK73" s="55">
        <f t="shared" si="42"/>
        <v>4.1539999999999999</v>
      </c>
      <c r="AL73" s="55">
        <f t="shared" si="42"/>
        <v>2.7909999999999999</v>
      </c>
      <c r="AM73" s="55">
        <f t="shared" si="42"/>
        <v>8.3789999999999996</v>
      </c>
      <c r="AN73" s="55">
        <f t="shared" si="43"/>
        <v>5.0119999999999996</v>
      </c>
      <c r="AO73" s="55">
        <f t="shared" si="43"/>
        <v>4.66</v>
      </c>
      <c r="AP73" s="55">
        <f t="shared" si="43"/>
        <v>0</v>
      </c>
      <c r="AQ73" s="55">
        <f t="shared" si="43"/>
        <v>0</v>
      </c>
      <c r="AR73" s="23">
        <f t="shared" si="24"/>
        <v>27.547999999999998</v>
      </c>
      <c r="AS73" s="55">
        <f t="shared" si="54"/>
        <v>1.43</v>
      </c>
      <c r="AT73" s="55">
        <f t="shared" si="54"/>
        <v>0.72899999999999998</v>
      </c>
      <c r="AU73" s="23">
        <f t="shared" si="44"/>
        <v>2.1589999999999998</v>
      </c>
      <c r="AV73" s="55">
        <f t="shared" si="55"/>
        <v>0</v>
      </c>
      <c r="AW73" s="55">
        <f t="shared" si="55"/>
        <v>0</v>
      </c>
      <c r="AX73" s="55">
        <f t="shared" si="55"/>
        <v>8.4280000000000008</v>
      </c>
      <c r="AY73" s="55">
        <f t="shared" si="55"/>
        <v>7.14</v>
      </c>
      <c r="AZ73" s="55">
        <f t="shared" si="55"/>
        <v>0</v>
      </c>
      <c r="BA73" s="23">
        <f t="shared" si="45"/>
        <v>15.568000000000001</v>
      </c>
      <c r="BB73" s="55">
        <f t="shared" si="46"/>
        <v>2.8639999999999999</v>
      </c>
      <c r="BC73" s="55">
        <f t="shared" si="46"/>
        <v>2.48</v>
      </c>
      <c r="BD73" s="55">
        <f t="shared" si="46"/>
        <v>2.0960000000000001</v>
      </c>
      <c r="BE73" s="55">
        <f t="shared" si="46"/>
        <v>5.6189999999999998</v>
      </c>
      <c r="BF73" s="56">
        <f t="shared" si="27"/>
        <v>2.7</v>
      </c>
      <c r="BG73" s="56">
        <f t="shared" si="27"/>
        <v>4.0410000000000004</v>
      </c>
      <c r="BH73" s="23">
        <f t="shared" si="28"/>
        <v>19.8</v>
      </c>
      <c r="BI73" s="55">
        <f t="shared" si="56"/>
        <v>0.30199999999999999</v>
      </c>
      <c r="BJ73" s="55">
        <f t="shared" si="56"/>
        <v>4.9000000000000002E-2</v>
      </c>
      <c r="BK73" s="55">
        <f t="shared" si="56"/>
        <v>0.98599999999999999</v>
      </c>
      <c r="BL73" s="55">
        <f t="shared" si="56"/>
        <v>0.19900000000000001</v>
      </c>
      <c r="BM73" s="23">
        <f t="shared" si="30"/>
        <v>1.536</v>
      </c>
      <c r="BN73" s="55">
        <f t="shared" si="57"/>
        <v>13.673</v>
      </c>
      <c r="BO73" s="55">
        <f t="shared" si="57"/>
        <v>11.903</v>
      </c>
      <c r="BP73" s="23">
        <f t="shared" si="32"/>
        <v>25.576000000000001</v>
      </c>
      <c r="BQ73" s="55">
        <f t="shared" si="47"/>
        <v>1.4610000000000001</v>
      </c>
      <c r="BR73" s="55">
        <f t="shared" si="47"/>
        <v>3.3109999999999999</v>
      </c>
      <c r="BS73" s="55">
        <f t="shared" si="47"/>
        <v>0.98399999999999999</v>
      </c>
      <c r="BT73" s="55">
        <f t="shared" si="47"/>
        <v>2.0539999999999998</v>
      </c>
      <c r="BU73" s="55">
        <f t="shared" si="48"/>
        <v>0.315</v>
      </c>
      <c r="BV73" s="55">
        <f t="shared" si="48"/>
        <v>1.7290000000000001</v>
      </c>
      <c r="BW73" s="55">
        <f t="shared" si="48"/>
        <v>0</v>
      </c>
      <c r="BX73" s="55">
        <f t="shared" si="48"/>
        <v>1E-3</v>
      </c>
      <c r="BY73" s="23">
        <f t="shared" si="49"/>
        <v>9.8549999999999986</v>
      </c>
      <c r="BZ73" s="55">
        <f t="shared" si="50"/>
        <v>0</v>
      </c>
      <c r="CA73" s="23"/>
      <c r="CB73" s="23"/>
      <c r="CC73" s="24">
        <f t="shared" si="33"/>
        <v>187.99</v>
      </c>
      <c r="CD73" s="2">
        <v>188974</v>
      </c>
      <c r="CE73" s="2">
        <f t="shared" si="51"/>
        <v>-0.98399999999998045</v>
      </c>
      <c r="CG73" s="2">
        <v>0</v>
      </c>
      <c r="CH73" s="2">
        <v>5.2249999999999996</v>
      </c>
      <c r="CI73" s="2">
        <v>6.8310000000000004</v>
      </c>
      <c r="CJ73" s="2">
        <v>2.863</v>
      </c>
    </row>
    <row r="74" spans="1:88">
      <c r="A74" s="20" t="str">
        <f t="shared" si="34"/>
        <v>Всего за пеpиод:</v>
      </c>
      <c r="B74" s="30"/>
      <c r="C74" s="31">
        <f t="shared" ref="C74:Q74" si="58">SUM(C50:C73)</f>
        <v>4503.2919999999995</v>
      </c>
      <c r="D74" s="31">
        <f t="shared" si="58"/>
        <v>0</v>
      </c>
      <c r="E74" s="31">
        <f t="shared" si="58"/>
        <v>97.691999999999993</v>
      </c>
      <c r="F74" s="31">
        <f t="shared" si="58"/>
        <v>111.578</v>
      </c>
      <c r="G74" s="31">
        <f t="shared" si="58"/>
        <v>85.933000000000007</v>
      </c>
      <c r="H74" s="31">
        <f t="shared" si="58"/>
        <v>1.0000000000000002E-2</v>
      </c>
      <c r="I74" s="31">
        <f t="shared" si="58"/>
        <v>9.0000000000000011E-3</v>
      </c>
      <c r="J74" s="31">
        <f t="shared" si="58"/>
        <v>18.439</v>
      </c>
      <c r="K74" s="31">
        <f t="shared" si="58"/>
        <v>5.4360000000000008</v>
      </c>
      <c r="L74" s="31">
        <f t="shared" si="58"/>
        <v>112.38900000000001</v>
      </c>
      <c r="M74" s="31">
        <f t="shared" si="58"/>
        <v>194.35799999999998</v>
      </c>
      <c r="N74" s="32">
        <f t="shared" si="58"/>
        <v>625.84399999999994</v>
      </c>
      <c r="O74" s="31">
        <f t="shared" si="58"/>
        <v>267.32400000000007</v>
      </c>
      <c r="P74" s="31">
        <f t="shared" si="58"/>
        <v>88.195999999999984</v>
      </c>
      <c r="Q74" s="31">
        <f t="shared" si="58"/>
        <v>355.52000000000004</v>
      </c>
      <c r="R74" s="31">
        <f t="shared" ref="R74:CC74" si="59">SUM(R50:R73)</f>
        <v>0</v>
      </c>
      <c r="S74" s="31">
        <f t="shared" si="59"/>
        <v>0</v>
      </c>
      <c r="T74" s="31">
        <f t="shared" si="59"/>
        <v>0</v>
      </c>
      <c r="U74" s="31">
        <f t="shared" si="59"/>
        <v>0</v>
      </c>
      <c r="V74" s="31">
        <f t="shared" si="59"/>
        <v>121.517</v>
      </c>
      <c r="W74" s="31">
        <f t="shared" si="59"/>
        <v>76.37</v>
      </c>
      <c r="X74" s="31">
        <f t="shared" si="59"/>
        <v>2.2000000000000013E-2</v>
      </c>
      <c r="Y74" s="31">
        <f t="shared" si="59"/>
        <v>0</v>
      </c>
      <c r="Z74" s="31">
        <f t="shared" si="59"/>
        <v>197.90900000000005</v>
      </c>
      <c r="AA74" s="31">
        <f t="shared" si="59"/>
        <v>178.49999999999997</v>
      </c>
      <c r="AB74" s="31">
        <f t="shared" si="59"/>
        <v>57.797999999999995</v>
      </c>
      <c r="AC74" s="31">
        <f t="shared" si="59"/>
        <v>263.26200000000006</v>
      </c>
      <c r="AD74" s="31">
        <f t="shared" si="59"/>
        <v>142.79300000000001</v>
      </c>
      <c r="AE74" s="31">
        <f t="shared" si="59"/>
        <v>117.91600000000001</v>
      </c>
      <c r="AF74" s="31">
        <f t="shared" si="59"/>
        <v>113.16</v>
      </c>
      <c r="AG74" s="31">
        <f t="shared" si="59"/>
        <v>6.3000000000000028E-2</v>
      </c>
      <c r="AH74" s="31">
        <f t="shared" si="59"/>
        <v>4.4000000000000025E-2</v>
      </c>
      <c r="AI74" s="31">
        <f t="shared" si="59"/>
        <v>873.53600000000006</v>
      </c>
      <c r="AJ74" s="31">
        <f t="shared" si="59"/>
        <v>63.131999999999998</v>
      </c>
      <c r="AK74" s="31">
        <f t="shared" si="59"/>
        <v>100.85299999999999</v>
      </c>
      <c r="AL74" s="31">
        <f t="shared" si="59"/>
        <v>68.055000000000007</v>
      </c>
      <c r="AM74" s="31">
        <f t="shared" si="59"/>
        <v>201.16399999999996</v>
      </c>
      <c r="AN74" s="31">
        <f t="shared" si="59"/>
        <v>121.38500000000001</v>
      </c>
      <c r="AO74" s="31">
        <f t="shared" si="59"/>
        <v>114.92399999999999</v>
      </c>
      <c r="AP74" s="31">
        <f t="shared" si="59"/>
        <v>0</v>
      </c>
      <c r="AQ74" s="31">
        <f t="shared" si="59"/>
        <v>0</v>
      </c>
      <c r="AR74" s="31">
        <f t="shared" si="59"/>
        <v>669.51300000000003</v>
      </c>
      <c r="AS74" s="31">
        <f t="shared" si="59"/>
        <v>34.433</v>
      </c>
      <c r="AT74" s="31">
        <f t="shared" si="59"/>
        <v>17.960999999999999</v>
      </c>
      <c r="AU74" s="31">
        <f t="shared" si="59"/>
        <v>52.393999999999998</v>
      </c>
      <c r="AV74" s="31">
        <f>SUM(AV50:AV73)</f>
        <v>0</v>
      </c>
      <c r="AW74" s="31">
        <f>SUM(AW50:AW73)</f>
        <v>6.0000000000000001E-3</v>
      </c>
      <c r="AX74" s="31">
        <f t="shared" si="59"/>
        <v>200.93300000000002</v>
      </c>
      <c r="AY74" s="31">
        <f t="shared" si="59"/>
        <v>171.511</v>
      </c>
      <c r="AZ74" s="31">
        <f t="shared" si="59"/>
        <v>-3.0000000000000001E-3</v>
      </c>
      <c r="BA74" s="31">
        <f t="shared" si="59"/>
        <v>372.447</v>
      </c>
      <c r="BB74" s="31">
        <f t="shared" si="59"/>
        <v>68.37</v>
      </c>
      <c r="BC74" s="31">
        <f t="shared" si="59"/>
        <v>59.432999999999993</v>
      </c>
      <c r="BD74" s="31">
        <f t="shared" si="59"/>
        <v>50.390999999999991</v>
      </c>
      <c r="BE74" s="31">
        <f t="shared" si="59"/>
        <v>130.63900000000001</v>
      </c>
      <c r="BF74" s="31">
        <f t="shared" si="59"/>
        <v>65.018000000000001</v>
      </c>
      <c r="BG74" s="31">
        <f t="shared" si="59"/>
        <v>96.475999999999999</v>
      </c>
      <c r="BH74" s="31">
        <f t="shared" si="59"/>
        <v>470.32699999999994</v>
      </c>
      <c r="BI74" s="31">
        <f t="shared" si="59"/>
        <v>11.184000000000001</v>
      </c>
      <c r="BJ74" s="31">
        <f t="shared" si="59"/>
        <v>1.1990000000000003</v>
      </c>
      <c r="BK74" s="31">
        <f t="shared" si="59"/>
        <v>20.518000000000001</v>
      </c>
      <c r="BL74" s="31">
        <f t="shared" si="59"/>
        <v>4.75</v>
      </c>
      <c r="BM74" s="31">
        <f t="shared" si="59"/>
        <v>37.650999999999996</v>
      </c>
      <c r="BN74" s="31">
        <f t="shared" si="59"/>
        <v>326.92400000000004</v>
      </c>
      <c r="BO74" s="31">
        <f t="shared" si="59"/>
        <v>285.68600000000004</v>
      </c>
      <c r="BP74" s="31">
        <f t="shared" si="59"/>
        <v>612.61000000000013</v>
      </c>
      <c r="BQ74" s="31">
        <f t="shared" si="59"/>
        <v>34.969000000000001</v>
      </c>
      <c r="BR74" s="31">
        <f t="shared" si="59"/>
        <v>79.214000000000027</v>
      </c>
      <c r="BS74" s="31">
        <f t="shared" si="59"/>
        <v>23.712999999999994</v>
      </c>
      <c r="BT74" s="31">
        <f t="shared" si="59"/>
        <v>48.332000000000015</v>
      </c>
      <c r="BU74" s="31">
        <f t="shared" si="59"/>
        <v>7.7750000000000004</v>
      </c>
      <c r="BV74" s="31">
        <f t="shared" si="59"/>
        <v>41.521999999999998</v>
      </c>
      <c r="BW74" s="31">
        <f t="shared" si="59"/>
        <v>1E-3</v>
      </c>
      <c r="BX74" s="31">
        <f t="shared" si="59"/>
        <v>1.5000000000000006E-2</v>
      </c>
      <c r="BY74" s="31">
        <f t="shared" si="59"/>
        <v>235.54099999999997</v>
      </c>
      <c r="BZ74" s="31">
        <f t="shared" si="59"/>
        <v>0</v>
      </c>
      <c r="CA74" s="31">
        <f t="shared" si="59"/>
        <v>0</v>
      </c>
      <c r="CB74" s="31">
        <f t="shared" si="59"/>
        <v>0</v>
      </c>
      <c r="CC74" s="31">
        <f t="shared" si="59"/>
        <v>4503.2919999999995</v>
      </c>
    </row>
    <row r="75" spans="1:88">
      <c r="K75" s="36"/>
      <c r="CC75" s="53"/>
    </row>
    <row r="76" spans="1:88">
      <c r="K76" s="36"/>
      <c r="CC76" s="53"/>
    </row>
    <row r="77" spans="1:88">
      <c r="K77" s="36"/>
      <c r="CC77" s="53"/>
    </row>
    <row r="78" spans="1:88">
      <c r="B78" s="2"/>
      <c r="C78" s="2"/>
      <c r="O78" s="2"/>
      <c r="P78" s="2"/>
      <c r="Q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8" ht="38.25">
      <c r="B79" s="37"/>
      <c r="D79" s="98" t="s">
        <v>67</v>
      </c>
      <c r="E79" s="99"/>
      <c r="F79" s="99"/>
      <c r="G79" s="99"/>
      <c r="H79" s="99"/>
      <c r="I79" s="99"/>
      <c r="J79" s="99"/>
      <c r="K79" s="99"/>
      <c r="L79" s="99"/>
      <c r="M79" s="99"/>
      <c r="N79" s="5"/>
      <c r="O79" s="43" t="s">
        <v>78</v>
      </c>
      <c r="P79" s="43" t="s">
        <v>78</v>
      </c>
      <c r="R79" s="100" t="s">
        <v>81</v>
      </c>
      <c r="S79" s="101"/>
      <c r="T79" s="101"/>
      <c r="U79" s="101"/>
      <c r="V79" s="101"/>
      <c r="W79" s="101"/>
      <c r="X79" s="101"/>
      <c r="Y79" s="101"/>
      <c r="Z79" s="5"/>
      <c r="AA79" s="102" t="s">
        <v>84</v>
      </c>
      <c r="AB79" s="103"/>
      <c r="AC79" s="103"/>
      <c r="AD79" s="103"/>
      <c r="AE79" s="103"/>
      <c r="AF79" s="103"/>
      <c r="AG79" s="103"/>
      <c r="AH79" s="103"/>
      <c r="AI79" s="5"/>
      <c r="AJ79" s="104" t="s">
        <v>91</v>
      </c>
      <c r="AK79" s="105"/>
      <c r="AL79" s="105"/>
      <c r="AM79" s="105"/>
      <c r="AN79" s="105"/>
      <c r="AO79" s="105"/>
      <c r="AP79" s="105"/>
      <c r="AQ79" s="105"/>
      <c r="AR79" s="5"/>
      <c r="AS79" s="106" t="s">
        <v>92</v>
      </c>
      <c r="AT79" s="107"/>
      <c r="AU79" s="58"/>
      <c r="AV79" s="109" t="s">
        <v>93</v>
      </c>
      <c r="AW79" s="109"/>
      <c r="AX79" s="109"/>
      <c r="AY79" s="109"/>
      <c r="AZ79" s="109"/>
      <c r="BA79" s="5"/>
      <c r="BB79" s="110" t="s">
        <v>94</v>
      </c>
      <c r="BC79" s="111"/>
      <c r="BD79" s="111"/>
      <c r="BE79" s="111"/>
      <c r="BF79" s="111"/>
      <c r="BG79" s="111"/>
      <c r="BH79" s="5"/>
      <c r="BI79" s="112" t="s">
        <v>95</v>
      </c>
      <c r="BJ79" s="113"/>
      <c r="BK79" s="113"/>
      <c r="BL79" s="113"/>
      <c r="BM79" s="5"/>
      <c r="BN79" s="114" t="s">
        <v>96</v>
      </c>
      <c r="BO79" s="115"/>
      <c r="BP79" s="5"/>
      <c r="BQ79" s="118" t="s">
        <v>99</v>
      </c>
      <c r="BR79" s="119"/>
      <c r="BS79" s="119"/>
      <c r="BT79" s="119"/>
      <c r="BU79" s="119"/>
      <c r="BV79" s="119"/>
      <c r="BW79" s="119"/>
      <c r="BX79" s="119"/>
      <c r="BZ79" s="44" t="s">
        <v>102</v>
      </c>
      <c r="CB79" s="5" t="s">
        <v>111</v>
      </c>
    </row>
    <row r="80" spans="1:88" ht="51">
      <c r="B80" s="37"/>
      <c r="D80" s="41" t="s">
        <v>68</v>
      </c>
      <c r="E80" s="41" t="s">
        <v>69</v>
      </c>
      <c r="F80" s="41" t="s">
        <v>70</v>
      </c>
      <c r="G80" s="41" t="s">
        <v>71</v>
      </c>
      <c r="H80" s="42" t="s">
        <v>72</v>
      </c>
      <c r="I80" s="42" t="s">
        <v>73</v>
      </c>
      <c r="J80" s="42" t="s">
        <v>74</v>
      </c>
      <c r="K80" s="42" t="s">
        <v>75</v>
      </c>
      <c r="L80" s="42" t="s">
        <v>76</v>
      </c>
      <c r="M80" s="42" t="s">
        <v>77</v>
      </c>
      <c r="N80" s="5"/>
      <c r="O80" s="42" t="s">
        <v>79</v>
      </c>
      <c r="P80" s="42" t="s">
        <v>80</v>
      </c>
      <c r="R80" s="42" t="s">
        <v>82</v>
      </c>
      <c r="S80" s="42" t="s">
        <v>83</v>
      </c>
      <c r="T80" s="42" t="s">
        <v>72</v>
      </c>
      <c r="U80" s="42" t="s">
        <v>73</v>
      </c>
      <c r="V80" s="42" t="s">
        <v>74</v>
      </c>
      <c r="W80" s="42" t="s">
        <v>75</v>
      </c>
      <c r="X80" s="42" t="s">
        <v>76</v>
      </c>
      <c r="Y80" s="42" t="s">
        <v>77</v>
      </c>
      <c r="Z80" s="5"/>
      <c r="AA80" s="42" t="s">
        <v>85</v>
      </c>
      <c r="AB80" s="42" t="s">
        <v>86</v>
      </c>
      <c r="AC80" s="42" t="s">
        <v>72</v>
      </c>
      <c r="AD80" s="42" t="s">
        <v>73</v>
      </c>
      <c r="AE80" s="42" t="s">
        <v>87</v>
      </c>
      <c r="AF80" s="42" t="s">
        <v>88</v>
      </c>
      <c r="AG80" s="42" t="s">
        <v>89</v>
      </c>
      <c r="AH80" s="42" t="s">
        <v>90</v>
      </c>
      <c r="AI80" s="5"/>
      <c r="AJ80" s="42" t="s">
        <v>82</v>
      </c>
      <c r="AK80" s="42" t="s">
        <v>83</v>
      </c>
      <c r="AL80" s="42" t="s">
        <v>72</v>
      </c>
      <c r="AM80" s="42" t="s">
        <v>73</v>
      </c>
      <c r="AN80" s="42" t="s">
        <v>74</v>
      </c>
      <c r="AO80" s="42" t="s">
        <v>75</v>
      </c>
      <c r="AP80" s="42" t="s">
        <v>76</v>
      </c>
      <c r="AQ80" s="42" t="s">
        <v>77</v>
      </c>
      <c r="AR80" s="5"/>
      <c r="AS80" s="42" t="s">
        <v>82</v>
      </c>
      <c r="AT80" s="42" t="s">
        <v>83</v>
      </c>
      <c r="AU80" s="42"/>
      <c r="AV80" s="73" t="s">
        <v>103</v>
      </c>
      <c r="AW80" s="73" t="s">
        <v>104</v>
      </c>
      <c r="AX80" s="73" t="s">
        <v>87</v>
      </c>
      <c r="AY80" s="73" t="s">
        <v>89</v>
      </c>
      <c r="AZ80" s="73" t="s">
        <v>90</v>
      </c>
      <c r="BA80" s="5"/>
      <c r="BB80" s="42" t="s">
        <v>85</v>
      </c>
      <c r="BC80" s="42" t="s">
        <v>86</v>
      </c>
      <c r="BD80" s="42" t="s">
        <v>87</v>
      </c>
      <c r="BE80" s="42" t="s">
        <v>88</v>
      </c>
      <c r="BF80" s="42" t="s">
        <v>89</v>
      </c>
      <c r="BG80" s="42" t="s">
        <v>90</v>
      </c>
      <c r="BH80" s="5"/>
      <c r="BI80" s="42" t="s">
        <v>87</v>
      </c>
      <c r="BJ80" s="42" t="s">
        <v>88</v>
      </c>
      <c r="BK80" s="42" t="s">
        <v>89</v>
      </c>
      <c r="BL80" s="42" t="s">
        <v>90</v>
      </c>
      <c r="BM80" s="5"/>
      <c r="BN80" s="42" t="s">
        <v>97</v>
      </c>
      <c r="BO80" s="42" t="s">
        <v>98</v>
      </c>
      <c r="BP80" s="5"/>
      <c r="BQ80" s="42" t="s">
        <v>100</v>
      </c>
      <c r="BR80" s="42" t="s">
        <v>101</v>
      </c>
      <c r="BS80" s="42" t="s">
        <v>24</v>
      </c>
      <c r="BT80" s="42" t="s">
        <v>25</v>
      </c>
      <c r="BU80" s="42" t="s">
        <v>74</v>
      </c>
      <c r="BV80" s="42" t="s">
        <v>75</v>
      </c>
      <c r="BW80" s="42" t="s">
        <v>76</v>
      </c>
      <c r="BX80" s="42" t="s">
        <v>77</v>
      </c>
      <c r="CC80" s="5"/>
      <c r="CD80" s="76" t="s">
        <v>112</v>
      </c>
      <c r="CE80" s="76" t="s">
        <v>113</v>
      </c>
      <c r="CF80" s="76" t="s">
        <v>114</v>
      </c>
      <c r="CG80" s="76" t="s">
        <v>115</v>
      </c>
      <c r="CH80" s="76" t="s">
        <v>116</v>
      </c>
      <c r="CI80" s="76" t="s">
        <v>117</v>
      </c>
    </row>
    <row r="81" spans="2:87">
      <c r="B81" s="21" t="s">
        <v>40</v>
      </c>
      <c r="D81" s="38">
        <f t="shared" ref="D81:M96" si="60">ROUND(D111/1000,4)</f>
        <v>0.65300000000000002</v>
      </c>
      <c r="E81" s="38">
        <f t="shared" si="60"/>
        <v>0.19700000000000001</v>
      </c>
      <c r="F81" s="38">
        <f t="shared" si="60"/>
        <v>4.4530000000000003</v>
      </c>
      <c r="G81" s="38">
        <f t="shared" si="60"/>
        <v>8.9979999999999993</v>
      </c>
      <c r="H81" s="38">
        <f t="shared" si="60"/>
        <v>0</v>
      </c>
      <c r="I81" s="38">
        <f t="shared" si="60"/>
        <v>0</v>
      </c>
      <c r="J81" s="38">
        <f t="shared" si="60"/>
        <v>0</v>
      </c>
      <c r="K81" s="38">
        <f t="shared" si="60"/>
        <v>4.0199999999999996</v>
      </c>
      <c r="L81" s="38">
        <f t="shared" si="60"/>
        <v>4.66</v>
      </c>
      <c r="M81" s="38">
        <f t="shared" si="60"/>
        <v>3.5939999999999999</v>
      </c>
      <c r="N81" s="5"/>
      <c r="O81" s="38">
        <f t="shared" ref="O81:P96" si="61">ROUND(O111/1000,4)</f>
        <v>11.099</v>
      </c>
      <c r="P81" s="38">
        <f t="shared" si="61"/>
        <v>3.69</v>
      </c>
      <c r="R81" s="38">
        <f t="shared" ref="R81:Y96" si="62">ROUND(R111/1000,4)</f>
        <v>5.0670000000000002</v>
      </c>
      <c r="S81" s="38">
        <f t="shared" si="62"/>
        <v>3.1760000000000002</v>
      </c>
      <c r="T81" s="38">
        <f t="shared" si="62"/>
        <v>1E-3</v>
      </c>
      <c r="U81" s="38">
        <f t="shared" si="62"/>
        <v>0</v>
      </c>
      <c r="V81" s="38">
        <f t="shared" si="62"/>
        <v>0</v>
      </c>
      <c r="W81" s="38">
        <f t="shared" si="62"/>
        <v>0</v>
      </c>
      <c r="X81" s="38">
        <f t="shared" si="62"/>
        <v>0</v>
      </c>
      <c r="Y81" s="38">
        <f t="shared" si="62"/>
        <v>0</v>
      </c>
      <c r="Z81" s="5"/>
      <c r="AA81" s="38">
        <f t="shared" ref="AA81:AH96" si="63">ROUND(AA111/1000,4)</f>
        <v>5.0289999999999999</v>
      </c>
      <c r="AB81" s="38">
        <f t="shared" si="63"/>
        <v>4.4969999999999999</v>
      </c>
      <c r="AC81" s="38">
        <f t="shared" si="63"/>
        <v>2E-3</v>
      </c>
      <c r="AD81" s="38">
        <f t="shared" si="63"/>
        <v>2E-3</v>
      </c>
      <c r="AE81" s="38">
        <f t="shared" si="63"/>
        <v>7.3819999999999997</v>
      </c>
      <c r="AF81" s="38">
        <f t="shared" si="63"/>
        <v>2.371</v>
      </c>
      <c r="AG81" s="38">
        <f t="shared" si="63"/>
        <v>10.875</v>
      </c>
      <c r="AH81" s="38">
        <f t="shared" si="63"/>
        <v>5.7009999999999996</v>
      </c>
      <c r="AI81" s="5"/>
      <c r="AJ81" s="38">
        <f t="shared" ref="AJ81:AQ96" si="64">ROUND(AJ111/1000,4)</f>
        <v>5.0919999999999996</v>
      </c>
      <c r="AK81" s="38">
        <f t="shared" si="64"/>
        <v>4.8250000000000002</v>
      </c>
      <c r="AL81" s="38">
        <f t="shared" si="64"/>
        <v>0</v>
      </c>
      <c r="AM81" s="38">
        <f t="shared" si="64"/>
        <v>0</v>
      </c>
      <c r="AN81" s="38">
        <f t="shared" si="64"/>
        <v>2.7229999999999999</v>
      </c>
      <c r="AO81" s="38">
        <f t="shared" si="64"/>
        <v>4.1639999999999997</v>
      </c>
      <c r="AP81" s="38">
        <f t="shared" si="64"/>
        <v>2.8210000000000002</v>
      </c>
      <c r="AQ81" s="38">
        <f t="shared" si="64"/>
        <v>8.35</v>
      </c>
      <c r="AR81" s="5"/>
      <c r="AS81" s="38">
        <f t="shared" ref="AS81:AT96" si="65">ROUND(AS111/1000,4)</f>
        <v>1.4039999999999999</v>
      </c>
      <c r="AT81" s="38">
        <f t="shared" si="65"/>
        <v>0.745</v>
      </c>
      <c r="AU81" s="38"/>
      <c r="AV81" s="38">
        <f>ROUND(AV111/1000,4)</f>
        <v>0</v>
      </c>
      <c r="AW81" s="38">
        <f>ROUND(AW111/1000,4)</f>
        <v>1E-3</v>
      </c>
      <c r="AX81" s="38">
        <f t="shared" ref="AX81:AZ96" si="66">ROUND(AX111/1000,4)</f>
        <v>8.3940000000000001</v>
      </c>
      <c r="AY81" s="38">
        <f t="shared" si="66"/>
        <v>7.1</v>
      </c>
      <c r="AZ81" s="38">
        <f t="shared" si="66"/>
        <v>0</v>
      </c>
      <c r="BA81" s="5"/>
      <c r="BB81" s="38">
        <f t="shared" ref="BB81:BG96" si="67">ROUND(BB111/1000,4)</f>
        <v>2.6960000000000002</v>
      </c>
      <c r="BC81" s="38">
        <f t="shared" si="67"/>
        <v>4.0049999999999999</v>
      </c>
      <c r="BD81" s="38">
        <f t="shared" si="67"/>
        <v>2.8119999999999998</v>
      </c>
      <c r="BE81" s="38">
        <f t="shared" si="67"/>
        <v>2.4769999999999999</v>
      </c>
      <c r="BF81" s="38">
        <f t="shared" si="67"/>
        <v>2.1019999999999999</v>
      </c>
      <c r="BG81" s="38">
        <f t="shared" si="67"/>
        <v>5.3979999999999997</v>
      </c>
      <c r="BH81" s="5"/>
      <c r="BI81" s="38">
        <f t="shared" ref="BI81:BL96" si="68">ROUND(BI111/1000,4)</f>
        <v>0.67700000000000005</v>
      </c>
      <c r="BJ81" s="38">
        <f t="shared" si="68"/>
        <v>0.05</v>
      </c>
      <c r="BK81" s="38">
        <f t="shared" si="68"/>
        <v>0.67200000000000004</v>
      </c>
      <c r="BL81" s="38">
        <f t="shared" si="68"/>
        <v>0.19500000000000001</v>
      </c>
      <c r="BM81" s="5"/>
      <c r="BN81" s="38">
        <f t="shared" ref="BN81:BO96" si="69">ROUND(BN111/1000,4)</f>
        <v>13.683</v>
      </c>
      <c r="BO81" s="38">
        <f t="shared" si="69"/>
        <v>11.869</v>
      </c>
      <c r="BP81" s="5"/>
      <c r="BQ81" s="38">
        <f t="shared" ref="BQ81:BX96" si="70">ROUND(BQ111/1000,4)</f>
        <v>0.34499999999999997</v>
      </c>
      <c r="BR81" s="38">
        <f t="shared" si="70"/>
        <v>1.732</v>
      </c>
      <c r="BS81" s="38">
        <f t="shared" si="70"/>
        <v>0</v>
      </c>
      <c r="BT81" s="38">
        <f t="shared" si="70"/>
        <v>1E-3</v>
      </c>
      <c r="BU81" s="38">
        <f t="shared" si="70"/>
        <v>1.456</v>
      </c>
      <c r="BV81" s="38">
        <f t="shared" si="70"/>
        <v>3.3</v>
      </c>
      <c r="BW81" s="38">
        <f t="shared" si="70"/>
        <v>0.98399999999999999</v>
      </c>
      <c r="BX81" s="38">
        <f t="shared" si="70"/>
        <v>2.048</v>
      </c>
      <c r="BZ81" s="38">
        <f t="shared" ref="BZ81:BZ104" si="71">ROUND(BZ111/1000,4)</f>
        <v>0</v>
      </c>
      <c r="CB81" s="38">
        <f>ROUND(CB111/1000,3)</f>
        <v>0</v>
      </c>
      <c r="CC81" s="5"/>
      <c r="CD81" s="38">
        <f t="shared" ref="CD81:CI81" si="72">ROUND(CD111/1000,3)</f>
        <v>0</v>
      </c>
      <c r="CE81" s="38">
        <f t="shared" si="72"/>
        <v>0</v>
      </c>
      <c r="CF81" s="38">
        <f t="shared" si="72"/>
        <v>0</v>
      </c>
      <c r="CG81" s="38">
        <f t="shared" si="72"/>
        <v>0</v>
      </c>
      <c r="CH81" s="38">
        <f t="shared" si="72"/>
        <v>0</v>
      </c>
      <c r="CI81" s="38">
        <f t="shared" si="72"/>
        <v>0</v>
      </c>
    </row>
    <row r="82" spans="2:87">
      <c r="B82" s="25" t="s">
        <v>41</v>
      </c>
      <c r="D82" s="38">
        <f t="shared" si="60"/>
        <v>0.65100000000000002</v>
      </c>
      <c r="E82" s="38">
        <f t="shared" si="60"/>
        <v>0.19900000000000001</v>
      </c>
      <c r="F82" s="38">
        <f t="shared" si="60"/>
        <v>4.4509999999999996</v>
      </c>
      <c r="G82" s="38">
        <f t="shared" si="60"/>
        <v>8.9939999999999998</v>
      </c>
      <c r="H82" s="38">
        <f t="shared" si="60"/>
        <v>1E-3</v>
      </c>
      <c r="I82" s="38">
        <f t="shared" si="60"/>
        <v>0</v>
      </c>
      <c r="J82" s="38">
        <f t="shared" si="60"/>
        <v>0</v>
      </c>
      <c r="K82" s="38">
        <f t="shared" si="60"/>
        <v>3.9830000000000001</v>
      </c>
      <c r="L82" s="38">
        <f t="shared" si="60"/>
        <v>4.6520000000000001</v>
      </c>
      <c r="M82" s="38">
        <f t="shared" si="60"/>
        <v>3.5619999999999998</v>
      </c>
      <c r="N82" s="5"/>
      <c r="O82" s="38">
        <f t="shared" si="61"/>
        <v>11.098000000000001</v>
      </c>
      <c r="P82" s="38">
        <f t="shared" si="61"/>
        <v>3.6579999999999999</v>
      </c>
      <c r="R82" s="38">
        <f t="shared" si="62"/>
        <v>5.069</v>
      </c>
      <c r="S82" s="38">
        <f t="shared" si="62"/>
        <v>3.1760000000000002</v>
      </c>
      <c r="T82" s="38">
        <f t="shared" si="62"/>
        <v>1E-3</v>
      </c>
      <c r="U82" s="38">
        <f t="shared" si="62"/>
        <v>0</v>
      </c>
      <c r="V82" s="38">
        <f t="shared" si="62"/>
        <v>0</v>
      </c>
      <c r="W82" s="38">
        <f t="shared" si="62"/>
        <v>0</v>
      </c>
      <c r="X82" s="38">
        <f t="shared" si="62"/>
        <v>0</v>
      </c>
      <c r="Y82" s="38">
        <f t="shared" si="62"/>
        <v>0</v>
      </c>
      <c r="Z82" s="5"/>
      <c r="AA82" s="38">
        <f t="shared" si="63"/>
        <v>5.0339999999999998</v>
      </c>
      <c r="AB82" s="38">
        <f t="shared" si="63"/>
        <v>4.508</v>
      </c>
      <c r="AC82" s="38">
        <f t="shared" si="63"/>
        <v>3.0000000000000001E-3</v>
      </c>
      <c r="AD82" s="38">
        <f t="shared" si="63"/>
        <v>2E-3</v>
      </c>
      <c r="AE82" s="38">
        <f t="shared" si="63"/>
        <v>7.4569999999999999</v>
      </c>
      <c r="AF82" s="38">
        <f t="shared" si="63"/>
        <v>2.3809999999999998</v>
      </c>
      <c r="AG82" s="38">
        <f t="shared" si="63"/>
        <v>10.808999999999999</v>
      </c>
      <c r="AH82" s="38">
        <f t="shared" si="63"/>
        <v>5.819</v>
      </c>
      <c r="AI82" s="5"/>
      <c r="AJ82" s="38">
        <f t="shared" si="64"/>
        <v>5.0910000000000002</v>
      </c>
      <c r="AK82" s="38">
        <f t="shared" si="64"/>
        <v>4.8170000000000002</v>
      </c>
      <c r="AL82" s="38">
        <f t="shared" si="64"/>
        <v>0</v>
      </c>
      <c r="AM82" s="38">
        <f t="shared" si="64"/>
        <v>0</v>
      </c>
      <c r="AN82" s="38">
        <f t="shared" si="64"/>
        <v>2.7549999999999999</v>
      </c>
      <c r="AO82" s="38">
        <f t="shared" si="64"/>
        <v>4.173</v>
      </c>
      <c r="AP82" s="38">
        <f t="shared" si="64"/>
        <v>2.8220000000000001</v>
      </c>
      <c r="AQ82" s="38">
        <f t="shared" si="64"/>
        <v>8.3450000000000006</v>
      </c>
      <c r="AR82" s="5"/>
      <c r="AS82" s="38">
        <f t="shared" si="65"/>
        <v>1.409</v>
      </c>
      <c r="AT82" s="38">
        <f t="shared" si="65"/>
        <v>0.746</v>
      </c>
      <c r="AU82" s="38"/>
      <c r="AV82" s="38">
        <f t="shared" ref="AV82:AZ97" si="73">ROUND(AV112/1000,4)</f>
        <v>0</v>
      </c>
      <c r="AW82" s="38">
        <f t="shared" si="73"/>
        <v>0</v>
      </c>
      <c r="AX82" s="38">
        <f t="shared" si="66"/>
        <v>8.3049999999999997</v>
      </c>
      <c r="AY82" s="38">
        <f t="shared" si="66"/>
        <v>7.0620000000000003</v>
      </c>
      <c r="AZ82" s="38">
        <f t="shared" si="66"/>
        <v>0</v>
      </c>
      <c r="BA82" s="5"/>
      <c r="BB82" s="38">
        <f t="shared" si="67"/>
        <v>2.6930000000000001</v>
      </c>
      <c r="BC82" s="38">
        <f t="shared" si="67"/>
        <v>3.984</v>
      </c>
      <c r="BD82" s="38">
        <f t="shared" si="67"/>
        <v>2.8170000000000002</v>
      </c>
      <c r="BE82" s="38">
        <f t="shared" si="67"/>
        <v>2.4660000000000002</v>
      </c>
      <c r="BF82" s="38">
        <f t="shared" si="67"/>
        <v>2.0910000000000002</v>
      </c>
      <c r="BG82" s="38">
        <f t="shared" si="67"/>
        <v>5.407</v>
      </c>
      <c r="BH82" s="5"/>
      <c r="BI82" s="38">
        <f t="shared" si="68"/>
        <v>0.67100000000000004</v>
      </c>
      <c r="BJ82" s="38">
        <f t="shared" si="68"/>
        <v>0.05</v>
      </c>
      <c r="BK82" s="38">
        <f t="shared" si="68"/>
        <v>0.66600000000000004</v>
      </c>
      <c r="BL82" s="38">
        <f t="shared" si="68"/>
        <v>0.191</v>
      </c>
      <c r="BM82" s="5"/>
      <c r="BN82" s="38">
        <f t="shared" si="69"/>
        <v>13.744</v>
      </c>
      <c r="BO82" s="38">
        <f t="shared" si="69"/>
        <v>11.929</v>
      </c>
      <c r="BP82" s="5"/>
      <c r="BQ82" s="38">
        <f t="shared" si="70"/>
        <v>0.34399999999999997</v>
      </c>
      <c r="BR82" s="38">
        <f t="shared" si="70"/>
        <v>1.7330000000000001</v>
      </c>
      <c r="BS82" s="38">
        <f t="shared" si="70"/>
        <v>0</v>
      </c>
      <c r="BT82" s="38">
        <f t="shared" si="70"/>
        <v>0</v>
      </c>
      <c r="BU82" s="38">
        <f t="shared" si="70"/>
        <v>1.4750000000000001</v>
      </c>
      <c r="BV82" s="38">
        <f t="shared" si="70"/>
        <v>3.3109999999999999</v>
      </c>
      <c r="BW82" s="38">
        <f t="shared" si="70"/>
        <v>0.98099999999999998</v>
      </c>
      <c r="BX82" s="38">
        <f t="shared" si="70"/>
        <v>2.0339999999999998</v>
      </c>
      <c r="BZ82" s="38">
        <f t="shared" si="71"/>
        <v>0</v>
      </c>
      <c r="CB82" s="38">
        <f t="shared" ref="CB82:CI97" si="74">ROUND(CB112/1000,3)</f>
        <v>0</v>
      </c>
      <c r="CC82" s="5"/>
      <c r="CD82" s="38">
        <f t="shared" si="74"/>
        <v>0</v>
      </c>
      <c r="CE82" s="38">
        <f t="shared" si="74"/>
        <v>0</v>
      </c>
      <c r="CF82" s="38">
        <f t="shared" si="74"/>
        <v>0</v>
      </c>
      <c r="CG82" s="38">
        <f t="shared" si="74"/>
        <v>0</v>
      </c>
      <c r="CH82" s="38">
        <f t="shared" si="74"/>
        <v>0</v>
      </c>
      <c r="CI82" s="38">
        <f t="shared" si="74"/>
        <v>0</v>
      </c>
    </row>
    <row r="83" spans="2:87">
      <c r="B83" s="21" t="s">
        <v>42</v>
      </c>
      <c r="D83" s="38">
        <f t="shared" si="60"/>
        <v>0.65</v>
      </c>
      <c r="E83" s="38">
        <f t="shared" si="60"/>
        <v>0.20399999999999999</v>
      </c>
      <c r="F83" s="38">
        <f t="shared" si="60"/>
        <v>4.4530000000000003</v>
      </c>
      <c r="G83" s="38">
        <f t="shared" si="60"/>
        <v>8.9969999999999999</v>
      </c>
      <c r="H83" s="38">
        <f t="shared" si="60"/>
        <v>0</v>
      </c>
      <c r="I83" s="38">
        <f t="shared" si="60"/>
        <v>1E-3</v>
      </c>
      <c r="J83" s="38">
        <f t="shared" si="60"/>
        <v>0</v>
      </c>
      <c r="K83" s="38">
        <f t="shared" si="60"/>
        <v>4.0069999999999997</v>
      </c>
      <c r="L83" s="38">
        <f t="shared" si="60"/>
        <v>4.6660000000000004</v>
      </c>
      <c r="M83" s="38">
        <f t="shared" si="60"/>
        <v>3.5819999999999999</v>
      </c>
      <c r="N83" s="5"/>
      <c r="O83" s="38">
        <f t="shared" si="61"/>
        <v>11.077999999999999</v>
      </c>
      <c r="P83" s="38">
        <f t="shared" si="61"/>
        <v>3.6419999999999999</v>
      </c>
      <c r="R83" s="38">
        <f t="shared" si="62"/>
        <v>5.0599999999999996</v>
      </c>
      <c r="S83" s="38">
        <f t="shared" si="62"/>
        <v>3.1760000000000002</v>
      </c>
      <c r="T83" s="38">
        <f t="shared" si="62"/>
        <v>1E-3</v>
      </c>
      <c r="U83" s="38">
        <f t="shared" si="62"/>
        <v>0</v>
      </c>
      <c r="V83" s="38">
        <f t="shared" si="62"/>
        <v>0</v>
      </c>
      <c r="W83" s="38">
        <f t="shared" si="62"/>
        <v>0</v>
      </c>
      <c r="X83" s="38">
        <f t="shared" si="62"/>
        <v>0</v>
      </c>
      <c r="Y83" s="38">
        <f t="shared" si="62"/>
        <v>0</v>
      </c>
      <c r="Z83" s="5"/>
      <c r="AA83" s="38">
        <f t="shared" si="63"/>
        <v>5.0339999999999998</v>
      </c>
      <c r="AB83" s="38">
        <f t="shared" si="63"/>
        <v>4.4930000000000003</v>
      </c>
      <c r="AC83" s="38">
        <f t="shared" si="63"/>
        <v>3.0000000000000001E-3</v>
      </c>
      <c r="AD83" s="38">
        <f t="shared" si="63"/>
        <v>2E-3</v>
      </c>
      <c r="AE83" s="38">
        <f t="shared" si="63"/>
        <v>7.5430000000000001</v>
      </c>
      <c r="AF83" s="38">
        <f t="shared" si="63"/>
        <v>2.3860000000000001</v>
      </c>
      <c r="AG83" s="38">
        <f t="shared" si="63"/>
        <v>10.775</v>
      </c>
      <c r="AH83" s="38">
        <f t="shared" si="63"/>
        <v>6.069</v>
      </c>
      <c r="AI83" s="5"/>
      <c r="AJ83" s="38">
        <f t="shared" si="64"/>
        <v>5.1020000000000003</v>
      </c>
      <c r="AK83" s="38">
        <f t="shared" si="64"/>
        <v>4.8179999999999996</v>
      </c>
      <c r="AL83" s="38">
        <f t="shared" si="64"/>
        <v>0</v>
      </c>
      <c r="AM83" s="38">
        <f t="shared" si="64"/>
        <v>0</v>
      </c>
      <c r="AN83" s="38">
        <f t="shared" si="64"/>
        <v>2.73</v>
      </c>
      <c r="AO83" s="38">
        <f t="shared" si="64"/>
        <v>4.1749999999999998</v>
      </c>
      <c r="AP83" s="38">
        <f t="shared" si="64"/>
        <v>2.8519999999999999</v>
      </c>
      <c r="AQ83" s="38">
        <f t="shared" si="64"/>
        <v>8.3079999999999998</v>
      </c>
      <c r="AR83" s="5"/>
      <c r="AS83" s="38">
        <f t="shared" si="65"/>
        <v>1.4159999999999999</v>
      </c>
      <c r="AT83" s="38">
        <f t="shared" si="65"/>
        <v>0.745</v>
      </c>
      <c r="AU83" s="38"/>
      <c r="AV83" s="38">
        <f t="shared" si="73"/>
        <v>0</v>
      </c>
      <c r="AW83" s="38">
        <f t="shared" si="73"/>
        <v>0</v>
      </c>
      <c r="AX83" s="38">
        <f t="shared" si="66"/>
        <v>8.3719999999999999</v>
      </c>
      <c r="AY83" s="38">
        <f t="shared" si="66"/>
        <v>7.1180000000000003</v>
      </c>
      <c r="AZ83" s="38">
        <f t="shared" si="66"/>
        <v>0</v>
      </c>
      <c r="BA83" s="5"/>
      <c r="BB83" s="38">
        <f t="shared" si="67"/>
        <v>2.7050000000000001</v>
      </c>
      <c r="BC83" s="38">
        <f t="shared" si="67"/>
        <v>4</v>
      </c>
      <c r="BD83" s="38">
        <f t="shared" si="67"/>
        <v>2.8159999999999998</v>
      </c>
      <c r="BE83" s="38">
        <f t="shared" si="67"/>
        <v>2.4529999999999998</v>
      </c>
      <c r="BF83" s="38">
        <f t="shared" si="67"/>
        <v>2.0979999999999999</v>
      </c>
      <c r="BG83" s="38">
        <f t="shared" si="67"/>
        <v>5.415</v>
      </c>
      <c r="BH83" s="5"/>
      <c r="BI83" s="38">
        <f t="shared" si="68"/>
        <v>0.67600000000000005</v>
      </c>
      <c r="BJ83" s="38">
        <f t="shared" si="68"/>
        <v>4.9000000000000002E-2</v>
      </c>
      <c r="BK83" s="38">
        <f t="shared" si="68"/>
        <v>0.67200000000000004</v>
      </c>
      <c r="BL83" s="38">
        <f t="shared" si="68"/>
        <v>0.19500000000000001</v>
      </c>
      <c r="BM83" s="5"/>
      <c r="BN83" s="38">
        <f t="shared" si="69"/>
        <v>13.779</v>
      </c>
      <c r="BO83" s="38">
        <f t="shared" si="69"/>
        <v>11.869</v>
      </c>
      <c r="BP83" s="5"/>
      <c r="BQ83" s="38">
        <f t="shared" si="70"/>
        <v>0.34200000000000003</v>
      </c>
      <c r="BR83" s="38">
        <f t="shared" si="70"/>
        <v>1.73</v>
      </c>
      <c r="BS83" s="38">
        <f t="shared" si="70"/>
        <v>0</v>
      </c>
      <c r="BT83" s="38">
        <f t="shared" si="70"/>
        <v>1E-3</v>
      </c>
      <c r="BU83" s="38">
        <f t="shared" si="70"/>
        <v>1.458</v>
      </c>
      <c r="BV83" s="38">
        <f t="shared" si="70"/>
        <v>3.2959999999999998</v>
      </c>
      <c r="BW83" s="38">
        <f t="shared" si="70"/>
        <v>0.97899999999999998</v>
      </c>
      <c r="BX83" s="38">
        <f t="shared" si="70"/>
        <v>2.0390000000000001</v>
      </c>
      <c r="BZ83" s="38">
        <f t="shared" si="71"/>
        <v>0</v>
      </c>
      <c r="CB83" s="38">
        <f t="shared" si="74"/>
        <v>0</v>
      </c>
      <c r="CC83" s="5"/>
      <c r="CD83" s="38">
        <f t="shared" si="74"/>
        <v>0</v>
      </c>
      <c r="CE83" s="38">
        <f t="shared" si="74"/>
        <v>0</v>
      </c>
      <c r="CF83" s="38">
        <f t="shared" si="74"/>
        <v>0</v>
      </c>
      <c r="CG83" s="38">
        <f t="shared" si="74"/>
        <v>0</v>
      </c>
      <c r="CH83" s="38">
        <f t="shared" si="74"/>
        <v>0</v>
      </c>
      <c r="CI83" s="38">
        <f t="shared" si="74"/>
        <v>0</v>
      </c>
    </row>
    <row r="84" spans="2:87">
      <c r="B84" s="21" t="s">
        <v>43</v>
      </c>
      <c r="D84" s="38">
        <f t="shared" si="60"/>
        <v>0.65700000000000003</v>
      </c>
      <c r="E84" s="38">
        <f t="shared" si="60"/>
        <v>0.22800000000000001</v>
      </c>
      <c r="F84" s="38">
        <f t="shared" si="60"/>
        <v>4.452</v>
      </c>
      <c r="G84" s="38">
        <f t="shared" si="60"/>
        <v>8.9969999999999999</v>
      </c>
      <c r="H84" s="38">
        <f t="shared" si="60"/>
        <v>0</v>
      </c>
      <c r="I84" s="38">
        <f t="shared" si="60"/>
        <v>0</v>
      </c>
      <c r="J84" s="38">
        <f t="shared" si="60"/>
        <v>0</v>
      </c>
      <c r="K84" s="38">
        <f t="shared" si="60"/>
        <v>4.0170000000000003</v>
      </c>
      <c r="L84" s="38">
        <f t="shared" si="60"/>
        <v>4.6470000000000002</v>
      </c>
      <c r="M84" s="38">
        <f t="shared" si="60"/>
        <v>3.5630000000000002</v>
      </c>
      <c r="N84" s="5"/>
      <c r="O84" s="38">
        <f t="shared" si="61"/>
        <v>11.074999999999999</v>
      </c>
      <c r="P84" s="38">
        <f t="shared" si="61"/>
        <v>3.6930000000000001</v>
      </c>
      <c r="R84" s="38">
        <f t="shared" si="62"/>
        <v>5.0430000000000001</v>
      </c>
      <c r="S84" s="38">
        <f t="shared" si="62"/>
        <v>3.1749999999999998</v>
      </c>
      <c r="T84" s="38">
        <f t="shared" si="62"/>
        <v>1E-3</v>
      </c>
      <c r="U84" s="38">
        <f t="shared" si="62"/>
        <v>0</v>
      </c>
      <c r="V84" s="38">
        <f t="shared" si="62"/>
        <v>0</v>
      </c>
      <c r="W84" s="38">
        <f t="shared" si="62"/>
        <v>0</v>
      </c>
      <c r="X84" s="38">
        <f t="shared" si="62"/>
        <v>0</v>
      </c>
      <c r="Y84" s="38">
        <f t="shared" si="62"/>
        <v>0</v>
      </c>
      <c r="Z84" s="5"/>
      <c r="AA84" s="38">
        <f t="shared" si="63"/>
        <v>5.0430000000000001</v>
      </c>
      <c r="AB84" s="38">
        <f t="shared" si="63"/>
        <v>4.4980000000000002</v>
      </c>
      <c r="AC84" s="38">
        <f t="shared" si="63"/>
        <v>2E-3</v>
      </c>
      <c r="AD84" s="38">
        <f t="shared" si="63"/>
        <v>2E-3</v>
      </c>
      <c r="AE84" s="38">
        <f t="shared" si="63"/>
        <v>7.4859999999999998</v>
      </c>
      <c r="AF84" s="38">
        <f t="shared" si="63"/>
        <v>2.4060000000000001</v>
      </c>
      <c r="AG84" s="38">
        <f t="shared" si="63"/>
        <v>10.849</v>
      </c>
      <c r="AH84" s="38">
        <f t="shared" si="63"/>
        <v>6.1449999999999996</v>
      </c>
      <c r="AI84" s="5"/>
      <c r="AJ84" s="38">
        <f t="shared" si="64"/>
        <v>5.1349999999999998</v>
      </c>
      <c r="AK84" s="38">
        <f t="shared" si="64"/>
        <v>4.84</v>
      </c>
      <c r="AL84" s="38">
        <f t="shared" si="64"/>
        <v>0</v>
      </c>
      <c r="AM84" s="38">
        <f t="shared" si="64"/>
        <v>0</v>
      </c>
      <c r="AN84" s="38">
        <f t="shared" si="64"/>
        <v>2.8119999999999998</v>
      </c>
      <c r="AO84" s="38">
        <f t="shared" si="64"/>
        <v>4.2</v>
      </c>
      <c r="AP84" s="38">
        <f t="shared" si="64"/>
        <v>2.8260000000000001</v>
      </c>
      <c r="AQ84" s="38">
        <f t="shared" si="64"/>
        <v>8.3640000000000008</v>
      </c>
      <c r="AR84" s="5"/>
      <c r="AS84" s="38">
        <f t="shared" si="65"/>
        <v>1.423</v>
      </c>
      <c r="AT84" s="38">
        <f t="shared" si="65"/>
        <v>0.749</v>
      </c>
      <c r="AU84" s="38"/>
      <c r="AV84" s="38">
        <f t="shared" si="73"/>
        <v>0</v>
      </c>
      <c r="AW84" s="38">
        <f t="shared" si="73"/>
        <v>0</v>
      </c>
      <c r="AX84" s="38">
        <f t="shared" si="66"/>
        <v>8.391</v>
      </c>
      <c r="AY84" s="38">
        <f t="shared" si="66"/>
        <v>7.1539999999999999</v>
      </c>
      <c r="AZ84" s="38">
        <f t="shared" si="66"/>
        <v>0</v>
      </c>
      <c r="BA84" s="5"/>
      <c r="BB84" s="38">
        <f t="shared" si="67"/>
        <v>2.6930000000000001</v>
      </c>
      <c r="BC84" s="38">
        <f t="shared" si="67"/>
        <v>4.0030000000000001</v>
      </c>
      <c r="BD84" s="38">
        <f t="shared" si="67"/>
        <v>2.8109999999999999</v>
      </c>
      <c r="BE84" s="38">
        <f t="shared" si="67"/>
        <v>2.488</v>
      </c>
      <c r="BF84" s="38">
        <f t="shared" si="67"/>
        <v>2.0979999999999999</v>
      </c>
      <c r="BG84" s="38">
        <f t="shared" si="67"/>
        <v>5.415</v>
      </c>
      <c r="BH84" s="5"/>
      <c r="BI84" s="38">
        <f t="shared" si="68"/>
        <v>0.67100000000000004</v>
      </c>
      <c r="BJ84" s="38">
        <f t="shared" si="68"/>
        <v>5.0999999999999997E-2</v>
      </c>
      <c r="BK84" s="38">
        <f t="shared" si="68"/>
        <v>0.67100000000000004</v>
      </c>
      <c r="BL84" s="38">
        <f t="shared" si="68"/>
        <v>0.193</v>
      </c>
      <c r="BM84" s="5"/>
      <c r="BN84" s="38">
        <f t="shared" si="69"/>
        <v>13.683999999999999</v>
      </c>
      <c r="BO84" s="38">
        <f t="shared" si="69"/>
        <v>11.877000000000001</v>
      </c>
      <c r="BP84" s="5"/>
      <c r="BQ84" s="38">
        <f t="shared" si="70"/>
        <v>0.32700000000000001</v>
      </c>
      <c r="BR84" s="38">
        <f t="shared" si="70"/>
        <v>1.732</v>
      </c>
      <c r="BS84" s="38">
        <f t="shared" si="70"/>
        <v>0</v>
      </c>
      <c r="BT84" s="38">
        <f t="shared" si="70"/>
        <v>0</v>
      </c>
      <c r="BU84" s="38">
        <f t="shared" si="70"/>
        <v>1.472</v>
      </c>
      <c r="BV84" s="38">
        <f t="shared" si="70"/>
        <v>3.2829999999999999</v>
      </c>
      <c r="BW84" s="38">
        <f t="shared" si="70"/>
        <v>0.99099999999999999</v>
      </c>
      <c r="BX84" s="38">
        <f t="shared" si="70"/>
        <v>2.0339999999999998</v>
      </c>
      <c r="BZ84" s="38">
        <f t="shared" si="71"/>
        <v>0</v>
      </c>
      <c r="CB84" s="38">
        <f t="shared" si="74"/>
        <v>0</v>
      </c>
      <c r="CC84" s="5"/>
      <c r="CD84" s="38">
        <f t="shared" si="74"/>
        <v>0</v>
      </c>
      <c r="CE84" s="38">
        <f t="shared" si="74"/>
        <v>0</v>
      </c>
      <c r="CF84" s="38">
        <f t="shared" si="74"/>
        <v>0</v>
      </c>
      <c r="CG84" s="38">
        <f t="shared" si="74"/>
        <v>0</v>
      </c>
      <c r="CH84" s="38">
        <f t="shared" si="74"/>
        <v>0</v>
      </c>
      <c r="CI84" s="38">
        <f t="shared" si="74"/>
        <v>0</v>
      </c>
    </row>
    <row r="85" spans="2:87">
      <c r="B85" s="21" t="s">
        <v>44</v>
      </c>
      <c r="D85" s="38">
        <f t="shared" si="60"/>
        <v>0.66700000000000004</v>
      </c>
      <c r="E85" s="38">
        <f t="shared" si="60"/>
        <v>0.24199999999999999</v>
      </c>
      <c r="F85" s="38">
        <f t="shared" si="60"/>
        <v>4.452</v>
      </c>
      <c r="G85" s="38">
        <f t="shared" si="60"/>
        <v>8.8350000000000009</v>
      </c>
      <c r="H85" s="38">
        <f t="shared" si="60"/>
        <v>1E-3</v>
      </c>
      <c r="I85" s="38">
        <f t="shared" si="60"/>
        <v>1E-3</v>
      </c>
      <c r="J85" s="38">
        <f t="shared" si="60"/>
        <v>0</v>
      </c>
      <c r="K85" s="38">
        <f t="shared" si="60"/>
        <v>4.0460000000000003</v>
      </c>
      <c r="L85" s="38">
        <f t="shared" si="60"/>
        <v>4.6520000000000001</v>
      </c>
      <c r="M85" s="38">
        <f t="shared" si="60"/>
        <v>3.5859999999999999</v>
      </c>
      <c r="N85" s="5"/>
      <c r="O85" s="38">
        <f t="shared" si="61"/>
        <v>11.076000000000001</v>
      </c>
      <c r="P85" s="38">
        <f t="shared" si="61"/>
        <v>3.6709999999999998</v>
      </c>
      <c r="R85" s="38">
        <f t="shared" si="62"/>
        <v>5.0529999999999999</v>
      </c>
      <c r="S85" s="38">
        <f t="shared" si="62"/>
        <v>3.177</v>
      </c>
      <c r="T85" s="38">
        <f t="shared" si="62"/>
        <v>1E-3</v>
      </c>
      <c r="U85" s="38">
        <f t="shared" si="62"/>
        <v>0</v>
      </c>
      <c r="V85" s="38">
        <f t="shared" si="62"/>
        <v>0</v>
      </c>
      <c r="W85" s="38">
        <f t="shared" si="62"/>
        <v>0</v>
      </c>
      <c r="X85" s="38">
        <f t="shared" si="62"/>
        <v>0</v>
      </c>
      <c r="Y85" s="38">
        <f t="shared" si="62"/>
        <v>0</v>
      </c>
      <c r="Z85" s="5"/>
      <c r="AA85" s="38">
        <f t="shared" si="63"/>
        <v>5.1349999999999998</v>
      </c>
      <c r="AB85" s="38">
        <f t="shared" si="63"/>
        <v>4.5679999999999996</v>
      </c>
      <c r="AC85" s="38">
        <f t="shared" si="63"/>
        <v>3.0000000000000001E-3</v>
      </c>
      <c r="AD85" s="38">
        <f t="shared" si="63"/>
        <v>2E-3</v>
      </c>
      <c r="AE85" s="38">
        <f t="shared" si="63"/>
        <v>7.55</v>
      </c>
      <c r="AF85" s="38">
        <f t="shared" si="63"/>
        <v>2.4169999999999998</v>
      </c>
      <c r="AG85" s="38">
        <f t="shared" si="63"/>
        <v>10.843999999999999</v>
      </c>
      <c r="AH85" s="38">
        <f t="shared" si="63"/>
        <v>6.1210000000000004</v>
      </c>
      <c r="AI85" s="5"/>
      <c r="AJ85" s="38">
        <f t="shared" si="64"/>
        <v>5.1310000000000002</v>
      </c>
      <c r="AK85" s="38">
        <f t="shared" si="64"/>
        <v>4.8209999999999997</v>
      </c>
      <c r="AL85" s="38">
        <f t="shared" si="64"/>
        <v>0</v>
      </c>
      <c r="AM85" s="38">
        <f t="shared" si="64"/>
        <v>0</v>
      </c>
      <c r="AN85" s="38">
        <f t="shared" si="64"/>
        <v>2.8519999999999999</v>
      </c>
      <c r="AO85" s="38">
        <f t="shared" si="64"/>
        <v>4.1520000000000001</v>
      </c>
      <c r="AP85" s="38">
        <f t="shared" si="64"/>
        <v>2.8479999999999999</v>
      </c>
      <c r="AQ85" s="38">
        <f t="shared" si="64"/>
        <v>8.3629999999999995</v>
      </c>
      <c r="AR85" s="5"/>
      <c r="AS85" s="38">
        <f t="shared" si="65"/>
        <v>1.4490000000000001</v>
      </c>
      <c r="AT85" s="38">
        <f t="shared" si="65"/>
        <v>0.749</v>
      </c>
      <c r="AU85" s="38"/>
      <c r="AV85" s="38">
        <f t="shared" si="73"/>
        <v>0</v>
      </c>
      <c r="AW85" s="38">
        <f t="shared" si="73"/>
        <v>0</v>
      </c>
      <c r="AX85" s="38">
        <f t="shared" si="66"/>
        <v>8.3919999999999995</v>
      </c>
      <c r="AY85" s="38">
        <f t="shared" si="66"/>
        <v>7.1589999999999998</v>
      </c>
      <c r="AZ85" s="38">
        <f t="shared" si="66"/>
        <v>-1E-3</v>
      </c>
      <c r="BA85" s="5"/>
      <c r="BB85" s="38">
        <f t="shared" si="67"/>
        <v>2.6949999999999998</v>
      </c>
      <c r="BC85" s="38">
        <f t="shared" si="67"/>
        <v>4.0170000000000003</v>
      </c>
      <c r="BD85" s="38">
        <f t="shared" si="67"/>
        <v>2.8149999999999999</v>
      </c>
      <c r="BE85" s="38">
        <f t="shared" si="67"/>
        <v>2.5259999999999998</v>
      </c>
      <c r="BF85" s="38">
        <f t="shared" si="67"/>
        <v>2.0979999999999999</v>
      </c>
      <c r="BG85" s="38">
        <f t="shared" si="67"/>
        <v>5.5529999999999999</v>
      </c>
      <c r="BH85" s="5"/>
      <c r="BI85" s="38">
        <f t="shared" si="68"/>
        <v>0.67700000000000005</v>
      </c>
      <c r="BJ85" s="38">
        <f t="shared" si="68"/>
        <v>0.05</v>
      </c>
      <c r="BK85" s="38">
        <f t="shared" si="68"/>
        <v>0.67600000000000005</v>
      </c>
      <c r="BL85" s="38">
        <f t="shared" si="68"/>
        <v>0.192</v>
      </c>
      <c r="BM85" s="5"/>
      <c r="BN85" s="38">
        <f t="shared" si="69"/>
        <v>13.760999999999999</v>
      </c>
      <c r="BO85" s="38">
        <f t="shared" si="69"/>
        <v>11.903</v>
      </c>
      <c r="BP85" s="5"/>
      <c r="BQ85" s="38">
        <f t="shared" si="70"/>
        <v>0.33400000000000002</v>
      </c>
      <c r="BR85" s="38">
        <f t="shared" si="70"/>
        <v>1.73</v>
      </c>
      <c r="BS85" s="38">
        <f t="shared" si="70"/>
        <v>0</v>
      </c>
      <c r="BT85" s="38">
        <f t="shared" si="70"/>
        <v>1E-3</v>
      </c>
      <c r="BU85" s="38">
        <f t="shared" si="70"/>
        <v>1.4690000000000001</v>
      </c>
      <c r="BV85" s="38">
        <f t="shared" si="70"/>
        <v>3.3010000000000002</v>
      </c>
      <c r="BW85" s="38">
        <f t="shared" si="70"/>
        <v>0.997</v>
      </c>
      <c r="BX85" s="38">
        <f t="shared" si="70"/>
        <v>1.9890000000000001</v>
      </c>
      <c r="BZ85" s="38">
        <f t="shared" si="71"/>
        <v>0</v>
      </c>
      <c r="CB85" s="38">
        <f t="shared" si="74"/>
        <v>0</v>
      </c>
      <c r="CC85" s="5"/>
      <c r="CD85" s="38">
        <f t="shared" si="74"/>
        <v>0</v>
      </c>
      <c r="CE85" s="38">
        <f t="shared" si="74"/>
        <v>0</v>
      </c>
      <c r="CF85" s="38">
        <f t="shared" si="74"/>
        <v>0</v>
      </c>
      <c r="CG85" s="38">
        <f t="shared" si="74"/>
        <v>0</v>
      </c>
      <c r="CH85" s="38">
        <f t="shared" si="74"/>
        <v>0</v>
      </c>
      <c r="CI85" s="38">
        <f t="shared" si="74"/>
        <v>0</v>
      </c>
    </row>
    <row r="86" spans="2:87">
      <c r="B86" s="26" t="s">
        <v>45</v>
      </c>
      <c r="D86" s="38">
        <f t="shared" si="60"/>
        <v>0.67700000000000005</v>
      </c>
      <c r="E86" s="38">
        <f t="shared" si="60"/>
        <v>0.23799999999999999</v>
      </c>
      <c r="F86" s="38">
        <f t="shared" si="60"/>
        <v>4.5819999999999999</v>
      </c>
      <c r="G86" s="38">
        <f t="shared" si="60"/>
        <v>8.7560000000000002</v>
      </c>
      <c r="H86" s="38">
        <f t="shared" si="60"/>
        <v>0</v>
      </c>
      <c r="I86" s="38">
        <f t="shared" si="60"/>
        <v>0</v>
      </c>
      <c r="J86" s="38">
        <f t="shared" si="60"/>
        <v>0</v>
      </c>
      <c r="K86" s="38">
        <f t="shared" si="60"/>
        <v>4.0289999999999999</v>
      </c>
      <c r="L86" s="38">
        <f t="shared" si="60"/>
        <v>4.6829999999999998</v>
      </c>
      <c r="M86" s="38">
        <f t="shared" si="60"/>
        <v>3.5750000000000002</v>
      </c>
      <c r="N86" s="5"/>
      <c r="O86" s="38">
        <f t="shared" si="61"/>
        <v>11.153</v>
      </c>
      <c r="P86" s="38">
        <f t="shared" si="61"/>
        <v>3.694</v>
      </c>
      <c r="R86" s="38">
        <f t="shared" si="62"/>
        <v>5.0650000000000004</v>
      </c>
      <c r="S86" s="38">
        <f t="shared" si="62"/>
        <v>3.1760000000000002</v>
      </c>
      <c r="T86" s="38">
        <f t="shared" si="62"/>
        <v>0</v>
      </c>
      <c r="U86" s="38">
        <f t="shared" si="62"/>
        <v>0</v>
      </c>
      <c r="V86" s="38">
        <f t="shared" si="62"/>
        <v>0</v>
      </c>
      <c r="W86" s="38">
        <f t="shared" si="62"/>
        <v>0</v>
      </c>
      <c r="X86" s="38">
        <f t="shared" si="62"/>
        <v>0</v>
      </c>
      <c r="Y86" s="38">
        <f t="shared" si="62"/>
        <v>0</v>
      </c>
      <c r="Z86" s="5"/>
      <c r="AA86" s="38">
        <f t="shared" si="63"/>
        <v>5.1269999999999998</v>
      </c>
      <c r="AB86" s="38">
        <f t="shared" si="63"/>
        <v>4.57</v>
      </c>
      <c r="AC86" s="38">
        <f t="shared" si="63"/>
        <v>3.0000000000000001E-3</v>
      </c>
      <c r="AD86" s="38">
        <f t="shared" si="63"/>
        <v>1E-3</v>
      </c>
      <c r="AE86" s="38">
        <f t="shared" si="63"/>
        <v>7.47</v>
      </c>
      <c r="AF86" s="38">
        <f t="shared" si="63"/>
        <v>2.4180000000000001</v>
      </c>
      <c r="AG86" s="38">
        <f t="shared" si="63"/>
        <v>10.895</v>
      </c>
      <c r="AH86" s="38">
        <f t="shared" si="63"/>
        <v>5.992</v>
      </c>
      <c r="AI86" s="5"/>
      <c r="AJ86" s="38">
        <f t="shared" si="64"/>
        <v>5.1310000000000002</v>
      </c>
      <c r="AK86" s="38">
        <f t="shared" si="64"/>
        <v>4.8209999999999997</v>
      </c>
      <c r="AL86" s="38">
        <f t="shared" si="64"/>
        <v>0</v>
      </c>
      <c r="AM86" s="38">
        <f t="shared" si="64"/>
        <v>0</v>
      </c>
      <c r="AN86" s="38">
        <f t="shared" si="64"/>
        <v>2.835</v>
      </c>
      <c r="AO86" s="38">
        <f t="shared" si="64"/>
        <v>4.2389999999999999</v>
      </c>
      <c r="AP86" s="38">
        <f t="shared" si="64"/>
        <v>2.8450000000000002</v>
      </c>
      <c r="AQ86" s="38">
        <f t="shared" si="64"/>
        <v>8.3740000000000006</v>
      </c>
      <c r="AR86" s="5"/>
      <c r="AS86" s="38">
        <f t="shared" si="65"/>
        <v>1.4339999999999999</v>
      </c>
      <c r="AT86" s="38">
        <f t="shared" si="65"/>
        <v>0.748</v>
      </c>
      <c r="AU86" s="38"/>
      <c r="AV86" s="38">
        <f t="shared" si="73"/>
        <v>0</v>
      </c>
      <c r="AW86" s="38">
        <f t="shared" si="73"/>
        <v>0</v>
      </c>
      <c r="AX86" s="38">
        <f t="shared" si="66"/>
        <v>8.3659999999999997</v>
      </c>
      <c r="AY86" s="38">
        <f t="shared" si="66"/>
        <v>7.16</v>
      </c>
      <c r="AZ86" s="38">
        <f t="shared" si="66"/>
        <v>0</v>
      </c>
      <c r="BA86" s="5"/>
      <c r="BB86" s="38">
        <f t="shared" si="67"/>
        <v>2.71</v>
      </c>
      <c r="BC86" s="38">
        <f t="shared" si="67"/>
        <v>4.0279999999999996</v>
      </c>
      <c r="BD86" s="38">
        <f t="shared" si="67"/>
        <v>2.8180000000000001</v>
      </c>
      <c r="BE86" s="38">
        <f t="shared" si="67"/>
        <v>2.5350000000000001</v>
      </c>
      <c r="BF86" s="38">
        <f t="shared" si="67"/>
        <v>2.1</v>
      </c>
      <c r="BG86" s="38">
        <f t="shared" si="67"/>
        <v>5.4569999999999999</v>
      </c>
      <c r="BH86" s="5"/>
      <c r="BI86" s="38">
        <f t="shared" si="68"/>
        <v>0.67400000000000004</v>
      </c>
      <c r="BJ86" s="38">
        <f t="shared" si="68"/>
        <v>5.0999999999999997E-2</v>
      </c>
      <c r="BK86" s="38">
        <f t="shared" si="68"/>
        <v>0.67200000000000004</v>
      </c>
      <c r="BL86" s="38">
        <f t="shared" si="68"/>
        <v>0.19600000000000001</v>
      </c>
      <c r="BM86" s="5"/>
      <c r="BN86" s="38">
        <f t="shared" si="69"/>
        <v>13.754</v>
      </c>
      <c r="BO86" s="38">
        <f t="shared" si="69"/>
        <v>11.877000000000001</v>
      </c>
      <c r="BP86" s="5"/>
      <c r="BQ86" s="38">
        <f t="shared" si="70"/>
        <v>0.33200000000000002</v>
      </c>
      <c r="BR86" s="38">
        <f t="shared" si="70"/>
        <v>1.7310000000000001</v>
      </c>
      <c r="BS86" s="38">
        <f t="shared" si="70"/>
        <v>0</v>
      </c>
      <c r="BT86" s="38">
        <f t="shared" si="70"/>
        <v>1E-3</v>
      </c>
      <c r="BU86" s="38">
        <f t="shared" si="70"/>
        <v>1.478</v>
      </c>
      <c r="BV86" s="38">
        <f t="shared" si="70"/>
        <v>3.3140000000000001</v>
      </c>
      <c r="BW86" s="38">
        <f t="shared" si="70"/>
        <v>0.99</v>
      </c>
      <c r="BX86" s="38">
        <f t="shared" si="70"/>
        <v>2.0190000000000001</v>
      </c>
      <c r="BZ86" s="38">
        <f t="shared" si="71"/>
        <v>0</v>
      </c>
      <c r="CB86" s="38">
        <f t="shared" si="74"/>
        <v>0</v>
      </c>
      <c r="CC86" s="5"/>
      <c r="CD86" s="38">
        <f t="shared" si="74"/>
        <v>0</v>
      </c>
      <c r="CE86" s="38">
        <f t="shared" si="74"/>
        <v>0</v>
      </c>
      <c r="CF86" s="38">
        <f t="shared" si="74"/>
        <v>0</v>
      </c>
      <c r="CG86" s="38">
        <f t="shared" si="74"/>
        <v>0</v>
      </c>
      <c r="CH86" s="38">
        <f t="shared" si="74"/>
        <v>0</v>
      </c>
      <c r="CI86" s="38">
        <f t="shared" si="74"/>
        <v>0</v>
      </c>
    </row>
    <row r="87" spans="2:87">
      <c r="B87" s="26" t="s">
        <v>46</v>
      </c>
      <c r="D87" s="38">
        <f t="shared" si="60"/>
        <v>0.67200000000000004</v>
      </c>
      <c r="E87" s="38">
        <f t="shared" si="60"/>
        <v>0.26200000000000001</v>
      </c>
      <c r="F87" s="38">
        <f t="shared" si="60"/>
        <v>4.6870000000000003</v>
      </c>
      <c r="G87" s="38">
        <f t="shared" si="60"/>
        <v>8.7560000000000002</v>
      </c>
      <c r="H87" s="38">
        <f t="shared" si="60"/>
        <v>1E-3</v>
      </c>
      <c r="I87" s="38">
        <f t="shared" si="60"/>
        <v>0</v>
      </c>
      <c r="J87" s="38">
        <f t="shared" si="60"/>
        <v>0</v>
      </c>
      <c r="K87" s="38">
        <f t="shared" si="60"/>
        <v>4.0990000000000002</v>
      </c>
      <c r="L87" s="38">
        <f t="shared" si="60"/>
        <v>4.6449999999999996</v>
      </c>
      <c r="M87" s="38">
        <f t="shared" si="60"/>
        <v>3.5859999999999999</v>
      </c>
      <c r="N87" s="5"/>
      <c r="O87" s="38">
        <f t="shared" si="61"/>
        <v>11.146000000000001</v>
      </c>
      <c r="P87" s="38">
        <f t="shared" si="61"/>
        <v>3.698</v>
      </c>
      <c r="R87" s="38">
        <f t="shared" si="62"/>
        <v>5.0709999999999997</v>
      </c>
      <c r="S87" s="38">
        <f t="shared" si="62"/>
        <v>3.1779999999999999</v>
      </c>
      <c r="T87" s="38">
        <f t="shared" si="62"/>
        <v>1E-3</v>
      </c>
      <c r="U87" s="38">
        <f t="shared" si="62"/>
        <v>0</v>
      </c>
      <c r="V87" s="38">
        <f t="shared" si="62"/>
        <v>0</v>
      </c>
      <c r="W87" s="38">
        <f t="shared" si="62"/>
        <v>0</v>
      </c>
      <c r="X87" s="38">
        <f t="shared" si="62"/>
        <v>0</v>
      </c>
      <c r="Y87" s="38">
        <f t="shared" si="62"/>
        <v>0</v>
      </c>
      <c r="Z87" s="5"/>
      <c r="AA87" s="38">
        <f t="shared" si="63"/>
        <v>5.1310000000000002</v>
      </c>
      <c r="AB87" s="38">
        <f t="shared" si="63"/>
        <v>4.5679999999999996</v>
      </c>
      <c r="AC87" s="38">
        <f t="shared" si="63"/>
        <v>2E-3</v>
      </c>
      <c r="AD87" s="38">
        <f t="shared" si="63"/>
        <v>2E-3</v>
      </c>
      <c r="AE87" s="38">
        <f t="shared" si="63"/>
        <v>7.5339999999999998</v>
      </c>
      <c r="AF87" s="38">
        <f t="shared" si="63"/>
        <v>2.4169999999999998</v>
      </c>
      <c r="AG87" s="38">
        <f t="shared" si="63"/>
        <v>10.983000000000001</v>
      </c>
      <c r="AH87" s="38">
        <f t="shared" si="63"/>
        <v>6.1020000000000003</v>
      </c>
      <c r="AI87" s="5"/>
      <c r="AJ87" s="38">
        <f t="shared" si="64"/>
        <v>5.077</v>
      </c>
      <c r="AK87" s="38">
        <f t="shared" si="64"/>
        <v>4.9509999999999996</v>
      </c>
      <c r="AL87" s="38">
        <f t="shared" si="64"/>
        <v>0</v>
      </c>
      <c r="AM87" s="38">
        <f t="shared" si="64"/>
        <v>0</v>
      </c>
      <c r="AN87" s="38">
        <f t="shared" si="64"/>
        <v>2.8650000000000002</v>
      </c>
      <c r="AO87" s="38">
        <f t="shared" si="64"/>
        <v>4.2759999999999998</v>
      </c>
      <c r="AP87" s="38">
        <f t="shared" si="64"/>
        <v>2.84</v>
      </c>
      <c r="AQ87" s="38">
        <f t="shared" si="64"/>
        <v>8.4469999999999992</v>
      </c>
      <c r="AR87" s="5"/>
      <c r="AS87" s="38">
        <f t="shared" si="65"/>
        <v>1.4419999999999999</v>
      </c>
      <c r="AT87" s="38">
        <f t="shared" si="65"/>
        <v>0.75600000000000001</v>
      </c>
      <c r="AU87" s="38"/>
      <c r="AV87" s="38">
        <f t="shared" si="73"/>
        <v>0</v>
      </c>
      <c r="AW87" s="38">
        <f t="shared" si="73"/>
        <v>0</v>
      </c>
      <c r="AX87" s="38">
        <f t="shared" si="66"/>
        <v>8.4260000000000002</v>
      </c>
      <c r="AY87" s="38">
        <f t="shared" si="66"/>
        <v>7.1820000000000004</v>
      </c>
      <c r="AZ87" s="38">
        <f t="shared" si="66"/>
        <v>0</v>
      </c>
      <c r="BA87" s="5"/>
      <c r="BB87" s="38">
        <f t="shared" si="67"/>
        <v>2.7</v>
      </c>
      <c r="BC87" s="38">
        <f t="shared" si="67"/>
        <v>4.0220000000000002</v>
      </c>
      <c r="BD87" s="38">
        <f t="shared" si="67"/>
        <v>2.8239999999999998</v>
      </c>
      <c r="BE87" s="38">
        <f t="shared" si="67"/>
        <v>2.4910000000000001</v>
      </c>
      <c r="BF87" s="38">
        <f t="shared" si="67"/>
        <v>2.0960000000000001</v>
      </c>
      <c r="BG87" s="38">
        <f t="shared" si="67"/>
        <v>5.4459999999999997</v>
      </c>
      <c r="BH87" s="5"/>
      <c r="BI87" s="38">
        <f t="shared" si="68"/>
        <v>0.67700000000000005</v>
      </c>
      <c r="BJ87" s="38">
        <f t="shared" si="68"/>
        <v>0.05</v>
      </c>
      <c r="BK87" s="38">
        <f t="shared" si="68"/>
        <v>0.67300000000000004</v>
      </c>
      <c r="BL87" s="38">
        <f t="shared" si="68"/>
        <v>0.20200000000000001</v>
      </c>
      <c r="BM87" s="5"/>
      <c r="BN87" s="38">
        <f t="shared" si="69"/>
        <v>13.771000000000001</v>
      </c>
      <c r="BO87" s="38">
        <f t="shared" si="69"/>
        <v>11.912000000000001</v>
      </c>
      <c r="BP87" s="5"/>
      <c r="BQ87" s="38">
        <f t="shared" si="70"/>
        <v>0.32500000000000001</v>
      </c>
      <c r="BR87" s="38">
        <f t="shared" si="70"/>
        <v>1.73</v>
      </c>
      <c r="BS87" s="38">
        <f t="shared" si="70"/>
        <v>0</v>
      </c>
      <c r="BT87" s="38">
        <f t="shared" si="70"/>
        <v>0</v>
      </c>
      <c r="BU87" s="38">
        <f t="shared" si="70"/>
        <v>1.456</v>
      </c>
      <c r="BV87" s="38">
        <f t="shared" si="70"/>
        <v>3.2909999999999999</v>
      </c>
      <c r="BW87" s="38">
        <f t="shared" si="70"/>
        <v>0.98899999999999999</v>
      </c>
      <c r="BX87" s="38">
        <f t="shared" si="70"/>
        <v>2.02</v>
      </c>
      <c r="BZ87" s="38">
        <f t="shared" si="71"/>
        <v>0</v>
      </c>
      <c r="CB87" s="38">
        <f t="shared" si="74"/>
        <v>0</v>
      </c>
      <c r="CC87" s="5"/>
      <c r="CD87" s="38">
        <f t="shared" si="74"/>
        <v>0</v>
      </c>
      <c r="CE87" s="38">
        <f t="shared" si="74"/>
        <v>0</v>
      </c>
      <c r="CF87" s="38">
        <f t="shared" si="74"/>
        <v>0</v>
      </c>
      <c r="CG87" s="38">
        <f t="shared" si="74"/>
        <v>0</v>
      </c>
      <c r="CH87" s="38">
        <f t="shared" si="74"/>
        <v>0</v>
      </c>
      <c r="CI87" s="38">
        <f t="shared" si="74"/>
        <v>0</v>
      </c>
    </row>
    <row r="88" spans="2:87">
      <c r="B88" s="27" t="s">
        <v>47</v>
      </c>
      <c r="D88" s="38">
        <f t="shared" si="60"/>
        <v>0.65900000000000003</v>
      </c>
      <c r="E88" s="38">
        <f t="shared" si="60"/>
        <v>0.28399999999999997</v>
      </c>
      <c r="F88" s="38">
        <f t="shared" si="60"/>
        <v>4.6859999999999999</v>
      </c>
      <c r="G88" s="38">
        <f t="shared" si="60"/>
        <v>8.7639999999999993</v>
      </c>
      <c r="H88" s="38">
        <f t="shared" si="60"/>
        <v>0</v>
      </c>
      <c r="I88" s="38">
        <f t="shared" si="60"/>
        <v>1E-3</v>
      </c>
      <c r="J88" s="38">
        <f t="shared" si="60"/>
        <v>0</v>
      </c>
      <c r="K88" s="38">
        <f t="shared" si="60"/>
        <v>4.0359999999999996</v>
      </c>
      <c r="L88" s="38">
        <f t="shared" si="60"/>
        <v>4.6369999999999996</v>
      </c>
      <c r="M88" s="38">
        <f t="shared" si="60"/>
        <v>3.573</v>
      </c>
      <c r="N88" s="5"/>
      <c r="O88" s="38">
        <f t="shared" si="61"/>
        <v>11.265000000000001</v>
      </c>
      <c r="P88" s="38">
        <f t="shared" si="61"/>
        <v>3.665</v>
      </c>
      <c r="R88" s="38">
        <f t="shared" si="62"/>
        <v>5.0650000000000004</v>
      </c>
      <c r="S88" s="38">
        <f t="shared" si="62"/>
        <v>3.1779999999999999</v>
      </c>
      <c r="T88" s="38">
        <f t="shared" si="62"/>
        <v>1E-3</v>
      </c>
      <c r="U88" s="38">
        <f t="shared" si="62"/>
        <v>0</v>
      </c>
      <c r="V88" s="38">
        <f t="shared" si="62"/>
        <v>0</v>
      </c>
      <c r="W88" s="38">
        <f t="shared" si="62"/>
        <v>0</v>
      </c>
      <c r="X88" s="38">
        <f t="shared" si="62"/>
        <v>0</v>
      </c>
      <c r="Y88" s="38">
        <f t="shared" si="62"/>
        <v>0</v>
      </c>
      <c r="Z88" s="5"/>
      <c r="AA88" s="38">
        <f t="shared" si="63"/>
        <v>5.1269999999999998</v>
      </c>
      <c r="AB88" s="38">
        <f t="shared" si="63"/>
        <v>4.5659999999999998</v>
      </c>
      <c r="AC88" s="38">
        <f t="shared" si="63"/>
        <v>3.0000000000000001E-3</v>
      </c>
      <c r="AD88" s="38">
        <f t="shared" si="63"/>
        <v>2E-3</v>
      </c>
      <c r="AE88" s="38">
        <f t="shared" si="63"/>
        <v>7.5439999999999996</v>
      </c>
      <c r="AF88" s="38">
        <f t="shared" si="63"/>
        <v>2.427</v>
      </c>
      <c r="AG88" s="38">
        <f t="shared" si="63"/>
        <v>11.067</v>
      </c>
      <c r="AH88" s="38">
        <f t="shared" si="63"/>
        <v>6.1050000000000004</v>
      </c>
      <c r="AI88" s="5"/>
      <c r="AJ88" s="38">
        <f t="shared" si="64"/>
        <v>5.1630000000000003</v>
      </c>
      <c r="AK88" s="38">
        <f t="shared" si="64"/>
        <v>4.8330000000000002</v>
      </c>
      <c r="AL88" s="38">
        <f t="shared" si="64"/>
        <v>0</v>
      </c>
      <c r="AM88" s="38">
        <f t="shared" si="64"/>
        <v>0</v>
      </c>
      <c r="AN88" s="38">
        <f t="shared" si="64"/>
        <v>2.8279999999999998</v>
      </c>
      <c r="AO88" s="38">
        <f t="shared" si="64"/>
        <v>4.194</v>
      </c>
      <c r="AP88" s="38">
        <f t="shared" si="64"/>
        <v>2.847</v>
      </c>
      <c r="AQ88" s="38">
        <f t="shared" si="64"/>
        <v>8.41</v>
      </c>
      <c r="AR88" s="5"/>
      <c r="AS88" s="38">
        <f t="shared" si="65"/>
        <v>1.4139999999999999</v>
      </c>
      <c r="AT88" s="38">
        <f t="shared" si="65"/>
        <v>0.752</v>
      </c>
      <c r="AU88" s="38"/>
      <c r="AV88" s="38">
        <f t="shared" si="73"/>
        <v>0</v>
      </c>
      <c r="AW88" s="38">
        <f t="shared" si="73"/>
        <v>0</v>
      </c>
      <c r="AX88" s="38">
        <f t="shared" si="66"/>
        <v>8.4220000000000006</v>
      </c>
      <c r="AY88" s="38">
        <f t="shared" si="66"/>
        <v>7.1959999999999997</v>
      </c>
      <c r="AZ88" s="38">
        <f t="shared" si="66"/>
        <v>0</v>
      </c>
      <c r="BA88" s="5"/>
      <c r="BB88" s="38">
        <f t="shared" si="67"/>
        <v>2.7050000000000001</v>
      </c>
      <c r="BC88" s="38">
        <f t="shared" si="67"/>
        <v>4.0510000000000002</v>
      </c>
      <c r="BD88" s="38">
        <f t="shared" si="67"/>
        <v>2.8620000000000001</v>
      </c>
      <c r="BE88" s="38">
        <f t="shared" si="67"/>
        <v>2.4860000000000002</v>
      </c>
      <c r="BF88" s="38">
        <f t="shared" si="67"/>
        <v>2.1</v>
      </c>
      <c r="BG88" s="38">
        <f t="shared" si="67"/>
        <v>5.4320000000000004</v>
      </c>
      <c r="BH88" s="5"/>
      <c r="BI88" s="38">
        <f t="shared" si="68"/>
        <v>0.67500000000000004</v>
      </c>
      <c r="BJ88" s="38">
        <f t="shared" si="68"/>
        <v>0.05</v>
      </c>
      <c r="BK88" s="38">
        <f t="shared" si="68"/>
        <v>0.68300000000000005</v>
      </c>
      <c r="BL88" s="38">
        <f t="shared" si="68"/>
        <v>0.2</v>
      </c>
      <c r="BM88" s="5"/>
      <c r="BN88" s="38">
        <f t="shared" si="69"/>
        <v>13.708</v>
      </c>
      <c r="BO88" s="38">
        <f t="shared" si="69"/>
        <v>11.922000000000001</v>
      </c>
      <c r="BP88" s="5"/>
      <c r="BQ88" s="38">
        <f t="shared" si="70"/>
        <v>0.33</v>
      </c>
      <c r="BR88" s="38">
        <f t="shared" si="70"/>
        <v>1.7330000000000001</v>
      </c>
      <c r="BS88" s="38">
        <f t="shared" si="70"/>
        <v>0</v>
      </c>
      <c r="BT88" s="38">
        <f t="shared" si="70"/>
        <v>1E-3</v>
      </c>
      <c r="BU88" s="38">
        <f t="shared" si="70"/>
        <v>1.472</v>
      </c>
      <c r="BV88" s="38">
        <f t="shared" si="70"/>
        <v>3.3069999999999999</v>
      </c>
      <c r="BW88" s="38">
        <f t="shared" si="70"/>
        <v>0.997</v>
      </c>
      <c r="BX88" s="38">
        <f t="shared" si="70"/>
        <v>2.0430000000000001</v>
      </c>
      <c r="BZ88" s="38">
        <f t="shared" si="71"/>
        <v>0</v>
      </c>
      <c r="CB88" s="38">
        <f t="shared" si="74"/>
        <v>0</v>
      </c>
      <c r="CC88" s="5"/>
      <c r="CD88" s="38">
        <f t="shared" si="74"/>
        <v>0</v>
      </c>
      <c r="CE88" s="38">
        <f t="shared" si="74"/>
        <v>0</v>
      </c>
      <c r="CF88" s="38">
        <f t="shared" si="74"/>
        <v>0</v>
      </c>
      <c r="CG88" s="38">
        <f t="shared" si="74"/>
        <v>0</v>
      </c>
      <c r="CH88" s="38">
        <f t="shared" si="74"/>
        <v>0</v>
      </c>
      <c r="CI88" s="38">
        <f t="shared" si="74"/>
        <v>0</v>
      </c>
    </row>
    <row r="89" spans="2:87">
      <c r="B89" s="28" t="s">
        <v>48</v>
      </c>
      <c r="D89" s="38">
        <f t="shared" si="60"/>
        <v>0.65900000000000003</v>
      </c>
      <c r="E89" s="38">
        <f t="shared" si="60"/>
        <v>0.28799999999999998</v>
      </c>
      <c r="F89" s="38">
        <f t="shared" si="60"/>
        <v>4.6829999999999998</v>
      </c>
      <c r="G89" s="38">
        <f t="shared" si="60"/>
        <v>8.7650000000000006</v>
      </c>
      <c r="H89" s="38">
        <f t="shared" si="60"/>
        <v>1E-3</v>
      </c>
      <c r="I89" s="38">
        <f t="shared" si="60"/>
        <v>0</v>
      </c>
      <c r="J89" s="38">
        <f t="shared" si="60"/>
        <v>0</v>
      </c>
      <c r="K89" s="38">
        <f t="shared" si="60"/>
        <v>4.1219999999999999</v>
      </c>
      <c r="L89" s="38">
        <f t="shared" si="60"/>
        <v>4.6660000000000004</v>
      </c>
      <c r="M89" s="38">
        <f t="shared" si="60"/>
        <v>3.581</v>
      </c>
      <c r="N89" s="5"/>
      <c r="O89" s="38">
        <f t="shared" si="61"/>
        <v>11.25</v>
      </c>
      <c r="P89" s="38">
        <f t="shared" si="61"/>
        <v>3.694</v>
      </c>
      <c r="R89" s="38">
        <f t="shared" si="62"/>
        <v>5.07</v>
      </c>
      <c r="S89" s="38">
        <f t="shared" si="62"/>
        <v>3.181</v>
      </c>
      <c r="T89" s="38">
        <f t="shared" si="62"/>
        <v>1E-3</v>
      </c>
      <c r="U89" s="38">
        <f t="shared" si="62"/>
        <v>0</v>
      </c>
      <c r="V89" s="38">
        <f t="shared" si="62"/>
        <v>0</v>
      </c>
      <c r="W89" s="38">
        <f t="shared" si="62"/>
        <v>0</v>
      </c>
      <c r="X89" s="38">
        <f t="shared" si="62"/>
        <v>0</v>
      </c>
      <c r="Y89" s="38">
        <f t="shared" si="62"/>
        <v>0</v>
      </c>
      <c r="Z89" s="5"/>
      <c r="AA89" s="38">
        <f t="shared" si="63"/>
        <v>4.9539999999999997</v>
      </c>
      <c r="AB89" s="38">
        <f t="shared" si="63"/>
        <v>4.7460000000000004</v>
      </c>
      <c r="AC89" s="38">
        <f t="shared" si="63"/>
        <v>2E-3</v>
      </c>
      <c r="AD89" s="38">
        <f t="shared" si="63"/>
        <v>2E-3</v>
      </c>
      <c r="AE89" s="38">
        <f t="shared" si="63"/>
        <v>7.4989999999999997</v>
      </c>
      <c r="AF89" s="38">
        <f t="shared" si="63"/>
        <v>2.4129999999999998</v>
      </c>
      <c r="AG89" s="38">
        <f t="shared" si="63"/>
        <v>11.057</v>
      </c>
      <c r="AH89" s="38">
        <f t="shared" si="63"/>
        <v>5.8879999999999999</v>
      </c>
      <c r="AI89" s="5"/>
      <c r="AJ89" s="38">
        <f t="shared" si="64"/>
        <v>5.149</v>
      </c>
      <c r="AK89" s="38">
        <f t="shared" si="64"/>
        <v>4.8250000000000002</v>
      </c>
      <c r="AL89" s="38">
        <f t="shared" si="64"/>
        <v>0</v>
      </c>
      <c r="AM89" s="38">
        <f t="shared" si="64"/>
        <v>0</v>
      </c>
      <c r="AN89" s="38">
        <f t="shared" si="64"/>
        <v>2.7160000000000002</v>
      </c>
      <c r="AO89" s="38">
        <f t="shared" si="64"/>
        <v>4.2060000000000004</v>
      </c>
      <c r="AP89" s="38">
        <f t="shared" si="64"/>
        <v>2.839</v>
      </c>
      <c r="AQ89" s="38">
        <f t="shared" si="64"/>
        <v>8.4</v>
      </c>
      <c r="AR89" s="5"/>
      <c r="AS89" s="38">
        <f t="shared" si="65"/>
        <v>1.395</v>
      </c>
      <c r="AT89" s="38">
        <f t="shared" si="65"/>
        <v>0.76200000000000001</v>
      </c>
      <c r="AU89" s="38"/>
      <c r="AV89" s="38">
        <f t="shared" si="73"/>
        <v>0</v>
      </c>
      <c r="AW89" s="38">
        <f t="shared" si="73"/>
        <v>1E-3</v>
      </c>
      <c r="AX89" s="38">
        <f t="shared" si="66"/>
        <v>8.3780000000000001</v>
      </c>
      <c r="AY89" s="38">
        <f t="shared" si="66"/>
        <v>7.1929999999999996</v>
      </c>
      <c r="AZ89" s="38">
        <f t="shared" si="66"/>
        <v>0</v>
      </c>
      <c r="BA89" s="5"/>
      <c r="BB89" s="38">
        <f t="shared" si="67"/>
        <v>2.6970000000000001</v>
      </c>
      <c r="BC89" s="38">
        <f t="shared" si="67"/>
        <v>4.024</v>
      </c>
      <c r="BD89" s="38">
        <f t="shared" si="67"/>
        <v>2.8610000000000002</v>
      </c>
      <c r="BE89" s="38">
        <f t="shared" si="67"/>
        <v>2.456</v>
      </c>
      <c r="BF89" s="38">
        <f t="shared" si="67"/>
        <v>2.1</v>
      </c>
      <c r="BG89" s="38">
        <f t="shared" si="67"/>
        <v>5.4210000000000003</v>
      </c>
      <c r="BH89" s="5"/>
      <c r="BI89" s="38">
        <f t="shared" si="68"/>
        <v>0.67900000000000005</v>
      </c>
      <c r="BJ89" s="38">
        <f t="shared" si="68"/>
        <v>5.0999999999999997E-2</v>
      </c>
      <c r="BK89" s="38">
        <f t="shared" si="68"/>
        <v>0.70299999999999996</v>
      </c>
      <c r="BL89" s="38">
        <f t="shared" si="68"/>
        <v>0.2</v>
      </c>
      <c r="BM89" s="5"/>
      <c r="BN89" s="38">
        <f t="shared" si="69"/>
        <v>13.754</v>
      </c>
      <c r="BO89" s="38">
        <f t="shared" si="69"/>
        <v>11.939</v>
      </c>
      <c r="BP89" s="5"/>
      <c r="BQ89" s="38">
        <f t="shared" si="70"/>
        <v>0.33</v>
      </c>
      <c r="BR89" s="38">
        <f t="shared" si="70"/>
        <v>1.7290000000000001</v>
      </c>
      <c r="BS89" s="38">
        <f t="shared" si="70"/>
        <v>0</v>
      </c>
      <c r="BT89" s="38">
        <f t="shared" si="70"/>
        <v>1E-3</v>
      </c>
      <c r="BU89" s="38">
        <f t="shared" si="70"/>
        <v>1.46</v>
      </c>
      <c r="BV89" s="38">
        <f t="shared" si="70"/>
        <v>3.2759999999999998</v>
      </c>
      <c r="BW89" s="38">
        <f t="shared" si="70"/>
        <v>0.97899999999999998</v>
      </c>
      <c r="BX89" s="38">
        <f t="shared" si="70"/>
        <v>2.0190000000000001</v>
      </c>
      <c r="BZ89" s="38">
        <f t="shared" si="71"/>
        <v>0</v>
      </c>
      <c r="CB89" s="38">
        <f t="shared" si="74"/>
        <v>0</v>
      </c>
      <c r="CC89" s="5"/>
      <c r="CD89" s="38">
        <f t="shared" si="74"/>
        <v>0</v>
      </c>
      <c r="CE89" s="38">
        <f t="shared" si="74"/>
        <v>0</v>
      </c>
      <c r="CF89" s="38">
        <f t="shared" si="74"/>
        <v>0</v>
      </c>
      <c r="CG89" s="38">
        <f t="shared" si="74"/>
        <v>0</v>
      </c>
      <c r="CH89" s="38">
        <f t="shared" si="74"/>
        <v>0</v>
      </c>
      <c r="CI89" s="38">
        <f t="shared" si="74"/>
        <v>0</v>
      </c>
    </row>
    <row r="90" spans="2:87">
      <c r="B90" s="29" t="s">
        <v>49</v>
      </c>
      <c r="D90" s="38">
        <f t="shared" si="60"/>
        <v>0.65700000000000003</v>
      </c>
      <c r="E90" s="38">
        <f t="shared" si="60"/>
        <v>0.26400000000000001</v>
      </c>
      <c r="F90" s="38">
        <f t="shared" si="60"/>
        <v>4.7549999999999999</v>
      </c>
      <c r="G90" s="38">
        <f t="shared" si="60"/>
        <v>7.819</v>
      </c>
      <c r="H90" s="38">
        <f t="shared" si="60"/>
        <v>0</v>
      </c>
      <c r="I90" s="38">
        <f t="shared" si="60"/>
        <v>1E-3</v>
      </c>
      <c r="J90" s="38">
        <f t="shared" si="60"/>
        <v>0</v>
      </c>
      <c r="K90" s="38">
        <f t="shared" si="60"/>
        <v>4.1509999999999998</v>
      </c>
      <c r="L90" s="38">
        <f t="shared" si="60"/>
        <v>4.6260000000000003</v>
      </c>
      <c r="M90" s="38">
        <f t="shared" si="60"/>
        <v>3.5790000000000002</v>
      </c>
      <c r="N90" s="5"/>
      <c r="O90" s="38">
        <f t="shared" si="61"/>
        <v>11.176</v>
      </c>
      <c r="P90" s="38">
        <f t="shared" si="61"/>
        <v>3.649</v>
      </c>
      <c r="R90" s="38">
        <f t="shared" si="62"/>
        <v>5.07</v>
      </c>
      <c r="S90" s="38">
        <f t="shared" si="62"/>
        <v>3.1880000000000002</v>
      </c>
      <c r="T90" s="38">
        <f t="shared" si="62"/>
        <v>1E-3</v>
      </c>
      <c r="U90" s="38">
        <f t="shared" si="62"/>
        <v>0</v>
      </c>
      <c r="V90" s="38">
        <f t="shared" si="62"/>
        <v>0</v>
      </c>
      <c r="W90" s="38">
        <f t="shared" si="62"/>
        <v>0</v>
      </c>
      <c r="X90" s="38">
        <f t="shared" si="62"/>
        <v>0</v>
      </c>
      <c r="Y90" s="38">
        <f t="shared" si="62"/>
        <v>0</v>
      </c>
      <c r="Z90" s="5"/>
      <c r="AA90" s="38">
        <f t="shared" si="63"/>
        <v>4.883</v>
      </c>
      <c r="AB90" s="38">
        <f t="shared" si="63"/>
        <v>4.8559999999999999</v>
      </c>
      <c r="AC90" s="38">
        <f t="shared" si="63"/>
        <v>3.0000000000000001E-3</v>
      </c>
      <c r="AD90" s="38">
        <f t="shared" si="63"/>
        <v>1E-3</v>
      </c>
      <c r="AE90" s="38">
        <f t="shared" si="63"/>
        <v>7.2990000000000004</v>
      </c>
      <c r="AF90" s="38">
        <f t="shared" si="63"/>
        <v>2.4380000000000002</v>
      </c>
      <c r="AG90" s="38">
        <f t="shared" si="63"/>
        <v>11.061999999999999</v>
      </c>
      <c r="AH90" s="38">
        <f t="shared" si="63"/>
        <v>5.6120000000000001</v>
      </c>
      <c r="AI90" s="5"/>
      <c r="AJ90" s="38">
        <f t="shared" si="64"/>
        <v>5.0880000000000001</v>
      </c>
      <c r="AK90" s="38">
        <f t="shared" si="64"/>
        <v>4.7889999999999997</v>
      </c>
      <c r="AL90" s="38">
        <f t="shared" si="64"/>
        <v>0</v>
      </c>
      <c r="AM90" s="38">
        <f t="shared" si="64"/>
        <v>0</v>
      </c>
      <c r="AN90" s="38">
        <f t="shared" si="64"/>
        <v>2.6179999999999999</v>
      </c>
      <c r="AO90" s="38">
        <f t="shared" si="64"/>
        <v>4.1639999999999997</v>
      </c>
      <c r="AP90" s="38">
        <f t="shared" si="64"/>
        <v>2.831</v>
      </c>
      <c r="AQ90" s="38">
        <f t="shared" si="64"/>
        <v>8.3979999999999997</v>
      </c>
      <c r="AR90" s="5"/>
      <c r="AS90" s="38">
        <f t="shared" si="65"/>
        <v>1.4219999999999999</v>
      </c>
      <c r="AT90" s="38">
        <f t="shared" si="65"/>
        <v>0.75600000000000001</v>
      </c>
      <c r="AU90" s="38"/>
      <c r="AV90" s="38">
        <f t="shared" si="73"/>
        <v>0</v>
      </c>
      <c r="AW90" s="38">
        <f t="shared" si="73"/>
        <v>0</v>
      </c>
      <c r="AX90" s="38">
        <f t="shared" si="66"/>
        <v>8.4160000000000004</v>
      </c>
      <c r="AY90" s="38">
        <f t="shared" si="66"/>
        <v>7.1989999999999998</v>
      </c>
      <c r="AZ90" s="38">
        <f t="shared" si="66"/>
        <v>0</v>
      </c>
      <c r="BA90" s="5"/>
      <c r="BB90" s="38">
        <f t="shared" si="67"/>
        <v>2.7050000000000001</v>
      </c>
      <c r="BC90" s="38">
        <f t="shared" si="67"/>
        <v>4.032</v>
      </c>
      <c r="BD90" s="38">
        <f t="shared" si="67"/>
        <v>2.859</v>
      </c>
      <c r="BE90" s="38">
        <f t="shared" si="67"/>
        <v>2.4860000000000002</v>
      </c>
      <c r="BF90" s="38">
        <f t="shared" si="67"/>
        <v>2.0870000000000002</v>
      </c>
      <c r="BG90" s="38">
        <f t="shared" si="67"/>
        <v>5.423</v>
      </c>
      <c r="BH90" s="5"/>
      <c r="BI90" s="38">
        <f t="shared" si="68"/>
        <v>0.56699999999999995</v>
      </c>
      <c r="BJ90" s="38">
        <f t="shared" si="68"/>
        <v>4.9000000000000002E-2</v>
      </c>
      <c r="BK90" s="38">
        <f t="shared" si="68"/>
        <v>0.70299999999999996</v>
      </c>
      <c r="BL90" s="38">
        <f t="shared" si="68"/>
        <v>0.19900000000000001</v>
      </c>
      <c r="BM90" s="5"/>
      <c r="BN90" s="38">
        <f t="shared" si="69"/>
        <v>13.691000000000001</v>
      </c>
      <c r="BO90" s="38">
        <f t="shared" si="69"/>
        <v>11.93</v>
      </c>
      <c r="BP90" s="5"/>
      <c r="BQ90" s="38">
        <f t="shared" si="70"/>
        <v>0.33600000000000002</v>
      </c>
      <c r="BR90" s="38">
        <f t="shared" si="70"/>
        <v>1.7310000000000001</v>
      </c>
      <c r="BS90" s="38">
        <f t="shared" si="70"/>
        <v>0</v>
      </c>
      <c r="BT90" s="38">
        <f t="shared" si="70"/>
        <v>0</v>
      </c>
      <c r="BU90" s="38">
        <f t="shared" si="70"/>
        <v>1.478</v>
      </c>
      <c r="BV90" s="38">
        <f t="shared" si="70"/>
        <v>3.2480000000000002</v>
      </c>
      <c r="BW90" s="38">
        <f t="shared" si="70"/>
        <v>0.97799999999999998</v>
      </c>
      <c r="BX90" s="38">
        <f t="shared" si="70"/>
        <v>2.048</v>
      </c>
      <c r="BZ90" s="38">
        <f t="shared" si="71"/>
        <v>0</v>
      </c>
      <c r="CB90" s="38">
        <f t="shared" si="74"/>
        <v>0</v>
      </c>
      <c r="CC90" s="5"/>
      <c r="CD90" s="38">
        <f t="shared" si="74"/>
        <v>0</v>
      </c>
      <c r="CE90" s="38">
        <f t="shared" si="74"/>
        <v>0</v>
      </c>
      <c r="CF90" s="38">
        <f t="shared" si="74"/>
        <v>0</v>
      </c>
      <c r="CG90" s="38">
        <f t="shared" si="74"/>
        <v>0</v>
      </c>
      <c r="CH90" s="38">
        <f t="shared" si="74"/>
        <v>0</v>
      </c>
      <c r="CI90" s="38">
        <f t="shared" si="74"/>
        <v>0</v>
      </c>
    </row>
    <row r="91" spans="2:87">
      <c r="B91" s="26" t="s">
        <v>50</v>
      </c>
      <c r="D91" s="38">
        <f t="shared" si="60"/>
        <v>0.67900000000000005</v>
      </c>
      <c r="E91" s="38">
        <f t="shared" si="60"/>
        <v>0.23899999999999999</v>
      </c>
      <c r="F91" s="38">
        <f t="shared" si="60"/>
        <v>4.992</v>
      </c>
      <c r="G91" s="38">
        <f t="shared" si="60"/>
        <v>5.0110000000000001</v>
      </c>
      <c r="H91" s="38">
        <f t="shared" si="60"/>
        <v>0</v>
      </c>
      <c r="I91" s="38">
        <f t="shared" si="60"/>
        <v>0</v>
      </c>
      <c r="J91" s="38">
        <f t="shared" si="60"/>
        <v>0</v>
      </c>
      <c r="K91" s="38">
        <f t="shared" si="60"/>
        <v>4.1379999999999999</v>
      </c>
      <c r="L91" s="38">
        <f t="shared" si="60"/>
        <v>4.66</v>
      </c>
      <c r="M91" s="38">
        <f t="shared" si="60"/>
        <v>3.613</v>
      </c>
      <c r="N91" s="5"/>
      <c r="O91" s="38">
        <f t="shared" si="61"/>
        <v>11.199</v>
      </c>
      <c r="P91" s="38">
        <f t="shared" si="61"/>
        <v>3.669</v>
      </c>
      <c r="R91" s="38">
        <f t="shared" si="62"/>
        <v>5.0670000000000002</v>
      </c>
      <c r="S91" s="38">
        <f t="shared" si="62"/>
        <v>3.1859999999999999</v>
      </c>
      <c r="T91" s="38">
        <f t="shared" si="62"/>
        <v>1E-3</v>
      </c>
      <c r="U91" s="38">
        <f t="shared" si="62"/>
        <v>0</v>
      </c>
      <c r="V91" s="38">
        <f t="shared" si="62"/>
        <v>0</v>
      </c>
      <c r="W91" s="38">
        <f t="shared" si="62"/>
        <v>0</v>
      </c>
      <c r="X91" s="38">
        <f t="shared" si="62"/>
        <v>0</v>
      </c>
      <c r="Y91" s="38">
        <f t="shared" si="62"/>
        <v>0</v>
      </c>
      <c r="Z91" s="5"/>
      <c r="AA91" s="38">
        <f t="shared" si="63"/>
        <v>4.8959999999999999</v>
      </c>
      <c r="AB91" s="38">
        <f t="shared" si="63"/>
        <v>4.8680000000000003</v>
      </c>
      <c r="AC91" s="38">
        <f t="shared" si="63"/>
        <v>3.0000000000000001E-3</v>
      </c>
      <c r="AD91" s="38">
        <f t="shared" si="63"/>
        <v>2E-3</v>
      </c>
      <c r="AE91" s="38">
        <f t="shared" si="63"/>
        <v>7.2729999999999997</v>
      </c>
      <c r="AF91" s="38">
        <f t="shared" si="63"/>
        <v>2.4049999999999998</v>
      </c>
      <c r="AG91" s="38">
        <f t="shared" si="63"/>
        <v>11.019</v>
      </c>
      <c r="AH91" s="38">
        <f t="shared" si="63"/>
        <v>5.609</v>
      </c>
      <c r="AI91" s="5"/>
      <c r="AJ91" s="38">
        <f t="shared" si="64"/>
        <v>5.0519999999999996</v>
      </c>
      <c r="AK91" s="38">
        <f t="shared" si="64"/>
        <v>4.7489999999999997</v>
      </c>
      <c r="AL91" s="38">
        <f t="shared" si="64"/>
        <v>0</v>
      </c>
      <c r="AM91" s="38">
        <f t="shared" si="64"/>
        <v>0</v>
      </c>
      <c r="AN91" s="38">
        <f t="shared" si="64"/>
        <v>2.6230000000000002</v>
      </c>
      <c r="AO91" s="38">
        <f t="shared" si="64"/>
        <v>4.1859999999999999</v>
      </c>
      <c r="AP91" s="38">
        <f t="shared" si="64"/>
        <v>2.8519999999999999</v>
      </c>
      <c r="AQ91" s="38">
        <f t="shared" si="64"/>
        <v>8.343</v>
      </c>
      <c r="AR91" s="5"/>
      <c r="AS91" s="38">
        <f t="shared" si="65"/>
        <v>1.454</v>
      </c>
      <c r="AT91" s="38">
        <f t="shared" si="65"/>
        <v>0.75700000000000001</v>
      </c>
      <c r="AU91" s="38"/>
      <c r="AV91" s="38">
        <f t="shared" si="73"/>
        <v>0</v>
      </c>
      <c r="AW91" s="38">
        <f t="shared" si="73"/>
        <v>0</v>
      </c>
      <c r="AX91" s="38">
        <f t="shared" si="66"/>
        <v>8.42</v>
      </c>
      <c r="AY91" s="38">
        <f t="shared" si="66"/>
        <v>7.1539999999999999</v>
      </c>
      <c r="AZ91" s="38">
        <f t="shared" si="66"/>
        <v>0</v>
      </c>
      <c r="BA91" s="5"/>
      <c r="BB91" s="38">
        <f t="shared" si="67"/>
        <v>2.71</v>
      </c>
      <c r="BC91" s="38">
        <f t="shared" si="67"/>
        <v>4.0270000000000001</v>
      </c>
      <c r="BD91" s="38">
        <f t="shared" si="67"/>
        <v>2.8660000000000001</v>
      </c>
      <c r="BE91" s="38">
        <f t="shared" si="67"/>
        <v>2.4500000000000002</v>
      </c>
      <c r="BF91" s="38">
        <f t="shared" si="67"/>
        <v>2.0979999999999999</v>
      </c>
      <c r="BG91" s="38">
        <f t="shared" si="67"/>
        <v>5.4240000000000004</v>
      </c>
      <c r="BH91" s="5"/>
      <c r="BI91" s="38">
        <f t="shared" si="68"/>
        <v>0.54500000000000004</v>
      </c>
      <c r="BJ91" s="38">
        <f t="shared" si="68"/>
        <v>0.05</v>
      </c>
      <c r="BK91" s="38">
        <f t="shared" si="68"/>
        <v>0.73199999999999998</v>
      </c>
      <c r="BL91" s="38">
        <f t="shared" si="68"/>
        <v>0.2</v>
      </c>
      <c r="BM91" s="5"/>
      <c r="BN91" s="38">
        <f t="shared" si="69"/>
        <v>13.754</v>
      </c>
      <c r="BO91" s="38">
        <f t="shared" si="69"/>
        <v>11.948</v>
      </c>
      <c r="BP91" s="5"/>
      <c r="BQ91" s="38">
        <f t="shared" si="70"/>
        <v>0.32400000000000001</v>
      </c>
      <c r="BR91" s="38">
        <f t="shared" si="70"/>
        <v>1.7290000000000001</v>
      </c>
      <c r="BS91" s="38">
        <f t="shared" si="70"/>
        <v>1E-3</v>
      </c>
      <c r="BT91" s="38">
        <f t="shared" si="70"/>
        <v>1E-3</v>
      </c>
      <c r="BU91" s="38">
        <f t="shared" si="70"/>
        <v>1.4570000000000001</v>
      </c>
      <c r="BV91" s="38">
        <f t="shared" si="70"/>
        <v>3.3010000000000002</v>
      </c>
      <c r="BW91" s="38">
        <f t="shared" si="70"/>
        <v>0.98099999999999998</v>
      </c>
      <c r="BX91" s="38">
        <f t="shared" si="70"/>
        <v>2.0470000000000002</v>
      </c>
      <c r="BZ91" s="38">
        <f t="shared" si="71"/>
        <v>0</v>
      </c>
      <c r="CB91" s="38">
        <f t="shared" si="74"/>
        <v>0</v>
      </c>
      <c r="CC91" s="5"/>
      <c r="CD91" s="38">
        <f t="shared" si="74"/>
        <v>0</v>
      </c>
      <c r="CE91" s="38">
        <f t="shared" si="74"/>
        <v>0</v>
      </c>
      <c r="CF91" s="38">
        <f t="shared" si="74"/>
        <v>0</v>
      </c>
      <c r="CG91" s="38">
        <f t="shared" si="74"/>
        <v>0</v>
      </c>
      <c r="CH91" s="38">
        <f t="shared" si="74"/>
        <v>0</v>
      </c>
      <c r="CI91" s="38">
        <f t="shared" si="74"/>
        <v>0</v>
      </c>
    </row>
    <row r="92" spans="2:87">
      <c r="B92" s="26" t="s">
        <v>51</v>
      </c>
      <c r="D92" s="38">
        <f t="shared" si="60"/>
        <v>0.65900000000000003</v>
      </c>
      <c r="E92" s="38">
        <f t="shared" si="60"/>
        <v>0.23300000000000001</v>
      </c>
      <c r="F92" s="38">
        <f t="shared" si="60"/>
        <v>4.9749999999999996</v>
      </c>
      <c r="G92" s="38">
        <f t="shared" si="60"/>
        <v>5.0289999999999999</v>
      </c>
      <c r="H92" s="38">
        <f t="shared" si="60"/>
        <v>1E-3</v>
      </c>
      <c r="I92" s="38">
        <f t="shared" si="60"/>
        <v>0</v>
      </c>
      <c r="J92" s="38">
        <f t="shared" si="60"/>
        <v>0</v>
      </c>
      <c r="K92" s="38">
        <f t="shared" si="60"/>
        <v>4.1219999999999999</v>
      </c>
      <c r="L92" s="38">
        <f t="shared" si="60"/>
        <v>4.641</v>
      </c>
      <c r="M92" s="38">
        <f t="shared" si="60"/>
        <v>3.5489999999999999</v>
      </c>
      <c r="N92" s="5"/>
      <c r="O92" s="38">
        <f t="shared" si="61"/>
        <v>11.153</v>
      </c>
      <c r="P92" s="38">
        <f t="shared" si="61"/>
        <v>3.6920000000000002</v>
      </c>
      <c r="R92" s="38">
        <f t="shared" si="62"/>
        <v>5.0709999999999997</v>
      </c>
      <c r="S92" s="38">
        <f t="shared" si="62"/>
        <v>3.1819999999999999</v>
      </c>
      <c r="T92" s="38">
        <f t="shared" si="62"/>
        <v>1E-3</v>
      </c>
      <c r="U92" s="38">
        <f t="shared" si="62"/>
        <v>0</v>
      </c>
      <c r="V92" s="38">
        <f t="shared" si="62"/>
        <v>0</v>
      </c>
      <c r="W92" s="38">
        <f t="shared" si="62"/>
        <v>0</v>
      </c>
      <c r="X92" s="38">
        <f t="shared" si="62"/>
        <v>0</v>
      </c>
      <c r="Y92" s="38">
        <f t="shared" si="62"/>
        <v>0</v>
      </c>
      <c r="Z92" s="5"/>
      <c r="AA92" s="38">
        <f t="shared" si="63"/>
        <v>4.8470000000000004</v>
      </c>
      <c r="AB92" s="38">
        <f t="shared" si="63"/>
        <v>4.8470000000000004</v>
      </c>
      <c r="AC92" s="38">
        <f t="shared" si="63"/>
        <v>2E-3</v>
      </c>
      <c r="AD92" s="38">
        <f t="shared" si="63"/>
        <v>2E-3</v>
      </c>
      <c r="AE92" s="38">
        <f t="shared" si="63"/>
        <v>7.1669999999999998</v>
      </c>
      <c r="AF92" s="38">
        <f t="shared" si="63"/>
        <v>2.4129999999999998</v>
      </c>
      <c r="AG92" s="38">
        <f t="shared" si="63"/>
        <v>10.973000000000001</v>
      </c>
      <c r="AH92" s="38">
        <f t="shared" si="63"/>
        <v>5.7809999999999997</v>
      </c>
      <c r="AI92" s="5"/>
      <c r="AJ92" s="38">
        <f t="shared" si="64"/>
        <v>5.0659999999999998</v>
      </c>
      <c r="AK92" s="38">
        <f t="shared" si="64"/>
        <v>4.8070000000000004</v>
      </c>
      <c r="AL92" s="38">
        <f t="shared" si="64"/>
        <v>0</v>
      </c>
      <c r="AM92" s="38">
        <f t="shared" si="64"/>
        <v>0</v>
      </c>
      <c r="AN92" s="38">
        <f t="shared" si="64"/>
        <v>2.5960000000000001</v>
      </c>
      <c r="AO92" s="38">
        <f t="shared" si="64"/>
        <v>4.1909999999999998</v>
      </c>
      <c r="AP92" s="38">
        <f t="shared" si="64"/>
        <v>2.827</v>
      </c>
      <c r="AQ92" s="38">
        <f t="shared" si="64"/>
        <v>8.4339999999999993</v>
      </c>
      <c r="AR92" s="5"/>
      <c r="AS92" s="38">
        <f t="shared" si="65"/>
        <v>1.4350000000000001</v>
      </c>
      <c r="AT92" s="38">
        <f t="shared" si="65"/>
        <v>0.747</v>
      </c>
      <c r="AU92" s="38"/>
      <c r="AV92" s="38">
        <f t="shared" si="73"/>
        <v>0</v>
      </c>
      <c r="AW92" s="38">
        <f t="shared" si="73"/>
        <v>1E-3</v>
      </c>
      <c r="AX92" s="38">
        <f t="shared" si="66"/>
        <v>8.31</v>
      </c>
      <c r="AY92" s="38">
        <f t="shared" si="66"/>
        <v>7.0750000000000002</v>
      </c>
      <c r="AZ92" s="38">
        <f t="shared" si="66"/>
        <v>0</v>
      </c>
      <c r="BA92" s="5"/>
      <c r="BB92" s="38">
        <f t="shared" si="67"/>
        <v>2.726</v>
      </c>
      <c r="BC92" s="38">
        <f t="shared" si="67"/>
        <v>4.0170000000000003</v>
      </c>
      <c r="BD92" s="38">
        <f t="shared" si="67"/>
        <v>2.8570000000000002</v>
      </c>
      <c r="BE92" s="38">
        <f t="shared" si="67"/>
        <v>2.46</v>
      </c>
      <c r="BF92" s="38">
        <f t="shared" si="67"/>
        <v>2.1059999999999999</v>
      </c>
      <c r="BG92" s="38">
        <f t="shared" si="67"/>
        <v>5.4260000000000002</v>
      </c>
      <c r="BH92" s="5"/>
      <c r="BI92" s="38">
        <f t="shared" si="68"/>
        <v>0.30599999999999999</v>
      </c>
      <c r="BJ92" s="38">
        <f t="shared" si="68"/>
        <v>4.9000000000000002E-2</v>
      </c>
      <c r="BK92" s="38">
        <f t="shared" si="68"/>
        <v>1.0309999999999999</v>
      </c>
      <c r="BL92" s="38">
        <f t="shared" si="68"/>
        <v>0.2</v>
      </c>
      <c r="BM92" s="5"/>
      <c r="BN92" s="38">
        <f t="shared" si="69"/>
        <v>13.558</v>
      </c>
      <c r="BO92" s="38">
        <f t="shared" si="69"/>
        <v>11.912000000000001</v>
      </c>
      <c r="BP92" s="5"/>
      <c r="BQ92" s="38">
        <f t="shared" si="70"/>
        <v>0.32500000000000001</v>
      </c>
      <c r="BR92" s="38">
        <f t="shared" si="70"/>
        <v>1.73</v>
      </c>
      <c r="BS92" s="38">
        <f t="shared" si="70"/>
        <v>0</v>
      </c>
      <c r="BT92" s="38">
        <f t="shared" si="70"/>
        <v>1E-3</v>
      </c>
      <c r="BU92" s="38">
        <f t="shared" si="70"/>
        <v>1.4790000000000001</v>
      </c>
      <c r="BV92" s="38">
        <f t="shared" si="70"/>
        <v>3.282</v>
      </c>
      <c r="BW92" s="38">
        <f t="shared" si="70"/>
        <v>0.98399999999999999</v>
      </c>
      <c r="BX92" s="38">
        <f t="shared" si="70"/>
        <v>2.0489999999999999</v>
      </c>
      <c r="BZ92" s="38">
        <f t="shared" si="71"/>
        <v>0</v>
      </c>
      <c r="CB92" s="38">
        <f t="shared" si="74"/>
        <v>0</v>
      </c>
      <c r="CC92" s="5"/>
      <c r="CD92" s="38">
        <f t="shared" si="74"/>
        <v>0</v>
      </c>
      <c r="CE92" s="38">
        <f t="shared" si="74"/>
        <v>0</v>
      </c>
      <c r="CF92" s="38">
        <f t="shared" si="74"/>
        <v>0</v>
      </c>
      <c r="CG92" s="38">
        <f t="shared" si="74"/>
        <v>0</v>
      </c>
      <c r="CH92" s="38">
        <f t="shared" si="74"/>
        <v>0</v>
      </c>
      <c r="CI92" s="38">
        <f t="shared" si="74"/>
        <v>0</v>
      </c>
    </row>
    <row r="93" spans="2:87">
      <c r="B93" s="26" t="s">
        <v>52</v>
      </c>
      <c r="D93" s="38">
        <f t="shared" si="60"/>
        <v>0.64500000000000002</v>
      </c>
      <c r="E93" s="38">
        <f t="shared" si="60"/>
        <v>0.23300000000000001</v>
      </c>
      <c r="F93" s="38">
        <f t="shared" si="60"/>
        <v>4.9530000000000003</v>
      </c>
      <c r="G93" s="38">
        <f t="shared" si="60"/>
        <v>5.0350000000000001</v>
      </c>
      <c r="H93" s="38">
        <f t="shared" si="60"/>
        <v>0</v>
      </c>
      <c r="I93" s="38">
        <f t="shared" si="60"/>
        <v>1E-3</v>
      </c>
      <c r="J93" s="38">
        <f t="shared" si="60"/>
        <v>0</v>
      </c>
      <c r="K93" s="38">
        <f t="shared" si="60"/>
        <v>4.1230000000000002</v>
      </c>
      <c r="L93" s="38">
        <f t="shared" si="60"/>
        <v>4.6120000000000001</v>
      </c>
      <c r="M93" s="38">
        <f t="shared" si="60"/>
        <v>3.6030000000000002</v>
      </c>
      <c r="N93" s="5"/>
      <c r="O93" s="38">
        <f t="shared" si="61"/>
        <v>11.215999999999999</v>
      </c>
      <c r="P93" s="38">
        <f t="shared" si="61"/>
        <v>3.6920000000000002</v>
      </c>
      <c r="R93" s="38">
        <f t="shared" si="62"/>
        <v>5.0670000000000002</v>
      </c>
      <c r="S93" s="38">
        <f t="shared" si="62"/>
        <v>3.1840000000000002</v>
      </c>
      <c r="T93" s="38">
        <f t="shared" si="62"/>
        <v>1E-3</v>
      </c>
      <c r="U93" s="38">
        <f t="shared" si="62"/>
        <v>0</v>
      </c>
      <c r="V93" s="38">
        <f t="shared" si="62"/>
        <v>0</v>
      </c>
      <c r="W93" s="38">
        <f t="shared" si="62"/>
        <v>0</v>
      </c>
      <c r="X93" s="38">
        <f t="shared" si="62"/>
        <v>0</v>
      </c>
      <c r="Y93" s="38">
        <f t="shared" si="62"/>
        <v>0</v>
      </c>
      <c r="Z93" s="5"/>
      <c r="AA93" s="38">
        <f t="shared" si="63"/>
        <v>4.8029999999999999</v>
      </c>
      <c r="AB93" s="38">
        <f t="shared" si="63"/>
        <v>4.8239999999999998</v>
      </c>
      <c r="AC93" s="38">
        <f t="shared" si="63"/>
        <v>3.0000000000000001E-3</v>
      </c>
      <c r="AD93" s="38">
        <f t="shared" si="63"/>
        <v>2E-3</v>
      </c>
      <c r="AE93" s="38">
        <f t="shared" si="63"/>
        <v>7.2869999999999999</v>
      </c>
      <c r="AF93" s="38">
        <f t="shared" si="63"/>
        <v>2.4209999999999998</v>
      </c>
      <c r="AG93" s="38">
        <f t="shared" si="63"/>
        <v>11.013999999999999</v>
      </c>
      <c r="AH93" s="38">
        <f t="shared" si="63"/>
        <v>6.1189999999999998</v>
      </c>
      <c r="AI93" s="5"/>
      <c r="AJ93" s="38">
        <f t="shared" si="64"/>
        <v>4.8579999999999997</v>
      </c>
      <c r="AK93" s="38">
        <f t="shared" si="64"/>
        <v>4.8</v>
      </c>
      <c r="AL93" s="38">
        <f t="shared" si="64"/>
        <v>0</v>
      </c>
      <c r="AM93" s="38">
        <f t="shared" si="64"/>
        <v>0</v>
      </c>
      <c r="AN93" s="38">
        <f t="shared" si="64"/>
        <v>2.5760000000000001</v>
      </c>
      <c r="AO93" s="38">
        <f t="shared" si="64"/>
        <v>4.1559999999999997</v>
      </c>
      <c r="AP93" s="38">
        <f t="shared" si="64"/>
        <v>2.847</v>
      </c>
      <c r="AQ93" s="38">
        <f t="shared" si="64"/>
        <v>8.3979999999999997</v>
      </c>
      <c r="AR93" s="5"/>
      <c r="AS93" s="38">
        <f t="shared" si="65"/>
        <v>1.4279999999999999</v>
      </c>
      <c r="AT93" s="38">
        <f t="shared" si="65"/>
        <v>0.753</v>
      </c>
      <c r="AU93" s="38"/>
      <c r="AV93" s="38">
        <f t="shared" si="73"/>
        <v>0</v>
      </c>
      <c r="AW93" s="38">
        <f t="shared" si="73"/>
        <v>0</v>
      </c>
      <c r="AX93" s="38">
        <f t="shared" si="66"/>
        <v>8.3780000000000001</v>
      </c>
      <c r="AY93" s="38">
        <f t="shared" si="66"/>
        <v>7.14</v>
      </c>
      <c r="AZ93" s="38">
        <f t="shared" si="66"/>
        <v>0</v>
      </c>
      <c r="BA93" s="5"/>
      <c r="BB93" s="38">
        <f t="shared" si="67"/>
        <v>2.7410000000000001</v>
      </c>
      <c r="BC93" s="38">
        <f t="shared" si="67"/>
        <v>4.0250000000000004</v>
      </c>
      <c r="BD93" s="38">
        <f t="shared" si="67"/>
        <v>2.8610000000000002</v>
      </c>
      <c r="BE93" s="38">
        <f t="shared" si="67"/>
        <v>2.4430000000000001</v>
      </c>
      <c r="BF93" s="38">
        <f t="shared" si="67"/>
        <v>2.109</v>
      </c>
      <c r="BG93" s="38">
        <f t="shared" si="67"/>
        <v>5.4349999999999996</v>
      </c>
      <c r="BH93" s="5"/>
      <c r="BI93" s="38">
        <f t="shared" si="68"/>
        <v>0.308</v>
      </c>
      <c r="BJ93" s="38">
        <f t="shared" si="68"/>
        <v>5.0999999999999997E-2</v>
      </c>
      <c r="BK93" s="38">
        <f t="shared" si="68"/>
        <v>1.022</v>
      </c>
      <c r="BL93" s="38">
        <f t="shared" si="68"/>
        <v>0.20200000000000001</v>
      </c>
      <c r="BM93" s="5"/>
      <c r="BN93" s="38">
        <f t="shared" si="69"/>
        <v>13.167999999999999</v>
      </c>
      <c r="BO93" s="38">
        <f t="shared" si="69"/>
        <v>11.744</v>
      </c>
      <c r="BP93" s="5"/>
      <c r="BQ93" s="38">
        <f t="shared" si="70"/>
        <v>0.318</v>
      </c>
      <c r="BR93" s="38">
        <f t="shared" si="70"/>
        <v>1.7290000000000001</v>
      </c>
      <c r="BS93" s="38">
        <f t="shared" si="70"/>
        <v>0</v>
      </c>
      <c r="BT93" s="38">
        <f t="shared" si="70"/>
        <v>0</v>
      </c>
      <c r="BU93" s="38">
        <f t="shared" si="70"/>
        <v>1.446</v>
      </c>
      <c r="BV93" s="38">
        <f t="shared" si="70"/>
        <v>3.3010000000000002</v>
      </c>
      <c r="BW93" s="38">
        <f t="shared" si="70"/>
        <v>0.97599999999999998</v>
      </c>
      <c r="BX93" s="38">
        <f t="shared" si="70"/>
        <v>2.0230000000000001</v>
      </c>
      <c r="BZ93" s="38">
        <f t="shared" si="71"/>
        <v>0</v>
      </c>
      <c r="CB93" s="38">
        <f t="shared" si="74"/>
        <v>0</v>
      </c>
      <c r="CC93" s="5"/>
      <c r="CD93" s="38">
        <f t="shared" si="74"/>
        <v>0</v>
      </c>
      <c r="CE93" s="38">
        <f t="shared" si="74"/>
        <v>0</v>
      </c>
      <c r="CF93" s="38">
        <f t="shared" si="74"/>
        <v>0</v>
      </c>
      <c r="CG93" s="38">
        <f t="shared" si="74"/>
        <v>0</v>
      </c>
      <c r="CH93" s="38">
        <f t="shared" si="74"/>
        <v>0</v>
      </c>
      <c r="CI93" s="38">
        <f t="shared" si="74"/>
        <v>0</v>
      </c>
    </row>
    <row r="94" spans="2:87">
      <c r="B94" s="26" t="s">
        <v>53</v>
      </c>
      <c r="D94" s="38">
        <f t="shared" si="60"/>
        <v>0.83699999999999997</v>
      </c>
      <c r="E94" s="38">
        <f t="shared" si="60"/>
        <v>0.24399999999999999</v>
      </c>
      <c r="F94" s="38">
        <f t="shared" si="60"/>
        <v>4.8390000000000004</v>
      </c>
      <c r="G94" s="38">
        <f t="shared" si="60"/>
        <v>6.59</v>
      </c>
      <c r="H94" s="38">
        <f t="shared" si="60"/>
        <v>1E-3</v>
      </c>
      <c r="I94" s="38">
        <f t="shared" si="60"/>
        <v>0</v>
      </c>
      <c r="J94" s="38">
        <f t="shared" si="60"/>
        <v>0</v>
      </c>
      <c r="K94" s="38">
        <f t="shared" si="60"/>
        <v>4.1239999999999997</v>
      </c>
      <c r="L94" s="38">
        <f t="shared" si="60"/>
        <v>4.6449999999999996</v>
      </c>
      <c r="M94" s="38">
        <f t="shared" si="60"/>
        <v>3.5310000000000001</v>
      </c>
      <c r="N94" s="5"/>
      <c r="O94" s="38">
        <f t="shared" si="61"/>
        <v>11.148999999999999</v>
      </c>
      <c r="P94" s="38">
        <f t="shared" si="61"/>
        <v>3.698</v>
      </c>
      <c r="R94" s="38">
        <f t="shared" si="62"/>
        <v>5.0730000000000004</v>
      </c>
      <c r="S94" s="38">
        <f t="shared" si="62"/>
        <v>3.1880000000000002</v>
      </c>
      <c r="T94" s="38">
        <f t="shared" si="62"/>
        <v>1E-3</v>
      </c>
      <c r="U94" s="38">
        <f t="shared" si="62"/>
        <v>0</v>
      </c>
      <c r="V94" s="38">
        <f t="shared" si="62"/>
        <v>0</v>
      </c>
      <c r="W94" s="38">
        <f t="shared" si="62"/>
        <v>0</v>
      </c>
      <c r="X94" s="38">
        <f t="shared" si="62"/>
        <v>0</v>
      </c>
      <c r="Y94" s="38">
        <f t="shared" si="62"/>
        <v>0</v>
      </c>
      <c r="Z94" s="5"/>
      <c r="AA94" s="38">
        <f t="shared" si="63"/>
        <v>4.7770000000000001</v>
      </c>
      <c r="AB94" s="38">
        <f t="shared" si="63"/>
        <v>4.782</v>
      </c>
      <c r="AC94" s="38">
        <f t="shared" si="63"/>
        <v>3.0000000000000001E-3</v>
      </c>
      <c r="AD94" s="38">
        <f t="shared" si="63"/>
        <v>2E-3</v>
      </c>
      <c r="AE94" s="38">
        <f t="shared" si="63"/>
        <v>7.4340000000000002</v>
      </c>
      <c r="AF94" s="38">
        <f t="shared" si="63"/>
        <v>2.4279999999999999</v>
      </c>
      <c r="AG94" s="38">
        <f t="shared" si="63"/>
        <v>11.132</v>
      </c>
      <c r="AH94" s="38">
        <f t="shared" si="63"/>
        <v>5.7709999999999999</v>
      </c>
      <c r="AI94" s="5"/>
      <c r="AJ94" s="38">
        <f t="shared" si="64"/>
        <v>4.9790000000000001</v>
      </c>
      <c r="AK94" s="38">
        <f t="shared" si="64"/>
        <v>4.7919999999999998</v>
      </c>
      <c r="AL94" s="38">
        <f t="shared" si="64"/>
        <v>0</v>
      </c>
      <c r="AM94" s="38">
        <f t="shared" si="64"/>
        <v>0</v>
      </c>
      <c r="AN94" s="38">
        <f t="shared" si="64"/>
        <v>2.64</v>
      </c>
      <c r="AO94" s="38">
        <f t="shared" si="64"/>
        <v>4.2089999999999996</v>
      </c>
      <c r="AP94" s="38">
        <f t="shared" si="64"/>
        <v>2.831</v>
      </c>
      <c r="AQ94" s="38">
        <f t="shared" si="64"/>
        <v>8.4039999999999999</v>
      </c>
      <c r="AR94" s="5"/>
      <c r="AS94" s="38">
        <f t="shared" si="65"/>
        <v>1.4890000000000001</v>
      </c>
      <c r="AT94" s="38">
        <f t="shared" si="65"/>
        <v>0.76</v>
      </c>
      <c r="AU94" s="38"/>
      <c r="AV94" s="38">
        <f t="shared" si="73"/>
        <v>0</v>
      </c>
      <c r="AW94" s="38">
        <f t="shared" si="73"/>
        <v>0</v>
      </c>
      <c r="AX94" s="38">
        <f t="shared" si="66"/>
        <v>8.3780000000000001</v>
      </c>
      <c r="AY94" s="38">
        <f t="shared" si="66"/>
        <v>7.1879999999999997</v>
      </c>
      <c r="AZ94" s="38">
        <f t="shared" si="66"/>
        <v>0</v>
      </c>
      <c r="BA94" s="5"/>
      <c r="BB94" s="38">
        <f t="shared" si="67"/>
        <v>2.7410000000000001</v>
      </c>
      <c r="BC94" s="38">
        <f t="shared" si="67"/>
        <v>4.0209999999999999</v>
      </c>
      <c r="BD94" s="38">
        <f t="shared" si="67"/>
        <v>2.867</v>
      </c>
      <c r="BE94" s="38">
        <f t="shared" si="67"/>
        <v>2.4550000000000001</v>
      </c>
      <c r="BF94" s="38">
        <f t="shared" si="67"/>
        <v>2.1</v>
      </c>
      <c r="BG94" s="38">
        <f t="shared" si="67"/>
        <v>5.4379999999999997</v>
      </c>
      <c r="BH94" s="5"/>
      <c r="BI94" s="38">
        <f t="shared" si="68"/>
        <v>0.30299999999999999</v>
      </c>
      <c r="BJ94" s="38">
        <f t="shared" si="68"/>
        <v>4.9000000000000002E-2</v>
      </c>
      <c r="BK94" s="38">
        <f t="shared" si="68"/>
        <v>1.0229999999999999</v>
      </c>
      <c r="BL94" s="38">
        <f t="shared" si="68"/>
        <v>0.19900000000000001</v>
      </c>
      <c r="BM94" s="5"/>
      <c r="BN94" s="38">
        <f t="shared" si="69"/>
        <v>13.222</v>
      </c>
      <c r="BO94" s="38">
        <f t="shared" si="69"/>
        <v>11.754</v>
      </c>
      <c r="BP94" s="5"/>
      <c r="BQ94" s="38">
        <f t="shared" si="70"/>
        <v>0.313</v>
      </c>
      <c r="BR94" s="38">
        <f t="shared" si="70"/>
        <v>1.728</v>
      </c>
      <c r="BS94" s="38">
        <f t="shared" si="70"/>
        <v>0</v>
      </c>
      <c r="BT94" s="38">
        <f t="shared" si="70"/>
        <v>1E-3</v>
      </c>
      <c r="BU94" s="38">
        <f t="shared" si="70"/>
        <v>1.4590000000000001</v>
      </c>
      <c r="BV94" s="38">
        <f t="shared" si="70"/>
        <v>3.3220000000000001</v>
      </c>
      <c r="BW94" s="38">
        <f t="shared" si="70"/>
        <v>0.98899999999999999</v>
      </c>
      <c r="BX94" s="38">
        <f t="shared" si="70"/>
        <v>1.931</v>
      </c>
      <c r="BZ94" s="38">
        <f t="shared" si="71"/>
        <v>0</v>
      </c>
      <c r="CB94" s="38">
        <f t="shared" si="74"/>
        <v>0</v>
      </c>
      <c r="CC94" s="5"/>
      <c r="CD94" s="38">
        <f t="shared" si="74"/>
        <v>0</v>
      </c>
      <c r="CE94" s="38">
        <f t="shared" si="74"/>
        <v>0</v>
      </c>
      <c r="CF94" s="38">
        <f t="shared" si="74"/>
        <v>0</v>
      </c>
      <c r="CG94" s="38">
        <f t="shared" si="74"/>
        <v>0</v>
      </c>
      <c r="CH94" s="38">
        <f t="shared" si="74"/>
        <v>0</v>
      </c>
      <c r="CI94" s="38">
        <f t="shared" si="74"/>
        <v>0</v>
      </c>
    </row>
    <row r="95" spans="2:87">
      <c r="B95" s="26" t="s">
        <v>54</v>
      </c>
      <c r="D95" s="38">
        <f t="shared" si="60"/>
        <v>0.89400000000000002</v>
      </c>
      <c r="E95" s="38">
        <f t="shared" si="60"/>
        <v>0.24199999999999999</v>
      </c>
      <c r="F95" s="38">
        <f t="shared" si="60"/>
        <v>4.7</v>
      </c>
      <c r="G95" s="38">
        <f t="shared" si="60"/>
        <v>8.5060000000000002</v>
      </c>
      <c r="H95" s="38">
        <f t="shared" si="60"/>
        <v>0</v>
      </c>
      <c r="I95" s="38">
        <f t="shared" si="60"/>
        <v>1E-3</v>
      </c>
      <c r="J95" s="38">
        <f t="shared" si="60"/>
        <v>0</v>
      </c>
      <c r="K95" s="38">
        <f t="shared" si="60"/>
        <v>4.1609999999999996</v>
      </c>
      <c r="L95" s="38">
        <f t="shared" si="60"/>
        <v>4.633</v>
      </c>
      <c r="M95" s="38">
        <f t="shared" si="60"/>
        <v>3.5990000000000002</v>
      </c>
      <c r="N95" s="5"/>
      <c r="O95" s="38">
        <f t="shared" si="61"/>
        <v>11.113</v>
      </c>
      <c r="P95" s="38">
        <f t="shared" si="61"/>
        <v>3.669</v>
      </c>
      <c r="R95" s="38">
        <f t="shared" si="62"/>
        <v>5.0529999999999999</v>
      </c>
      <c r="S95" s="38">
        <f t="shared" si="62"/>
        <v>3.1880000000000002</v>
      </c>
      <c r="T95" s="38">
        <f t="shared" si="62"/>
        <v>1E-3</v>
      </c>
      <c r="U95" s="38">
        <f t="shared" si="62"/>
        <v>0</v>
      </c>
      <c r="V95" s="38">
        <f t="shared" si="62"/>
        <v>0</v>
      </c>
      <c r="W95" s="38">
        <f t="shared" si="62"/>
        <v>0</v>
      </c>
      <c r="X95" s="38">
        <f t="shared" si="62"/>
        <v>0</v>
      </c>
      <c r="Y95" s="38">
        <f t="shared" si="62"/>
        <v>0</v>
      </c>
      <c r="Z95" s="5"/>
      <c r="AA95" s="38">
        <f t="shared" si="63"/>
        <v>4.7750000000000004</v>
      </c>
      <c r="AB95" s="38">
        <f t="shared" si="63"/>
        <v>4.7670000000000003</v>
      </c>
      <c r="AC95" s="38">
        <f t="shared" si="63"/>
        <v>2E-3</v>
      </c>
      <c r="AD95" s="38">
        <f t="shared" si="63"/>
        <v>1E-3</v>
      </c>
      <c r="AE95" s="38">
        <f t="shared" si="63"/>
        <v>7.4379999999999997</v>
      </c>
      <c r="AF95" s="38">
        <f t="shared" si="63"/>
        <v>2.419</v>
      </c>
      <c r="AG95" s="38">
        <f t="shared" si="63"/>
        <v>11.101000000000001</v>
      </c>
      <c r="AH95" s="38">
        <f t="shared" si="63"/>
        <v>6.0650000000000004</v>
      </c>
      <c r="AI95" s="5"/>
      <c r="AJ95" s="38">
        <f t="shared" si="64"/>
        <v>5.077</v>
      </c>
      <c r="AK95" s="38">
        <f t="shared" si="64"/>
        <v>4.7880000000000003</v>
      </c>
      <c r="AL95" s="38">
        <f t="shared" si="64"/>
        <v>0</v>
      </c>
      <c r="AM95" s="38">
        <f t="shared" si="64"/>
        <v>0</v>
      </c>
      <c r="AN95" s="38">
        <f t="shared" si="64"/>
        <v>2.621</v>
      </c>
      <c r="AO95" s="38">
        <f t="shared" si="64"/>
        <v>4.2560000000000002</v>
      </c>
      <c r="AP95" s="38">
        <f t="shared" si="64"/>
        <v>2.85</v>
      </c>
      <c r="AQ95" s="38">
        <f t="shared" si="64"/>
        <v>8.3710000000000004</v>
      </c>
      <c r="AR95" s="5"/>
      <c r="AS95" s="38">
        <f t="shared" si="65"/>
        <v>1.4650000000000001</v>
      </c>
      <c r="AT95" s="38">
        <f t="shared" si="65"/>
        <v>0.75900000000000001</v>
      </c>
      <c r="AU95" s="38"/>
      <c r="AV95" s="38">
        <f t="shared" si="73"/>
        <v>0</v>
      </c>
      <c r="AW95" s="38">
        <f t="shared" si="73"/>
        <v>0</v>
      </c>
      <c r="AX95" s="38">
        <f t="shared" si="66"/>
        <v>8.4420000000000002</v>
      </c>
      <c r="AY95" s="38">
        <f t="shared" si="66"/>
        <v>7.1760000000000002</v>
      </c>
      <c r="AZ95" s="38">
        <f t="shared" si="66"/>
        <v>0</v>
      </c>
      <c r="BA95" s="5"/>
      <c r="BB95" s="38">
        <f t="shared" si="67"/>
        <v>2.7269999999999999</v>
      </c>
      <c r="BC95" s="38">
        <f t="shared" si="67"/>
        <v>4.0250000000000004</v>
      </c>
      <c r="BD95" s="38">
        <f t="shared" si="67"/>
        <v>2.86</v>
      </c>
      <c r="BE95" s="38">
        <f t="shared" si="67"/>
        <v>2.4729999999999999</v>
      </c>
      <c r="BF95" s="38">
        <f t="shared" si="67"/>
        <v>2.0979999999999999</v>
      </c>
      <c r="BG95" s="38">
        <f t="shared" si="67"/>
        <v>5.4429999999999996</v>
      </c>
      <c r="BH95" s="5"/>
      <c r="BI95" s="38">
        <f t="shared" si="68"/>
        <v>0.308</v>
      </c>
      <c r="BJ95" s="38">
        <f t="shared" si="68"/>
        <v>0.05</v>
      </c>
      <c r="BK95" s="38">
        <f t="shared" si="68"/>
        <v>1.0089999999999999</v>
      </c>
      <c r="BL95" s="38">
        <f t="shared" si="68"/>
        <v>0.19800000000000001</v>
      </c>
      <c r="BM95" s="5"/>
      <c r="BN95" s="38">
        <f t="shared" si="69"/>
        <v>13.239000000000001</v>
      </c>
      <c r="BO95" s="38">
        <f t="shared" si="69"/>
        <v>11.788</v>
      </c>
      <c r="BP95" s="5"/>
      <c r="BQ95" s="38">
        <f t="shared" si="70"/>
        <v>0.314</v>
      </c>
      <c r="BR95" s="38">
        <f t="shared" si="70"/>
        <v>1.728</v>
      </c>
      <c r="BS95" s="38">
        <f t="shared" si="70"/>
        <v>0</v>
      </c>
      <c r="BT95" s="38">
        <f t="shared" si="70"/>
        <v>0</v>
      </c>
      <c r="BU95" s="38">
        <f t="shared" si="70"/>
        <v>1.411</v>
      </c>
      <c r="BV95" s="38">
        <f t="shared" si="70"/>
        <v>3.2280000000000002</v>
      </c>
      <c r="BW95" s="38">
        <f t="shared" si="70"/>
        <v>0.995</v>
      </c>
      <c r="BX95" s="38">
        <f t="shared" si="70"/>
        <v>1.9470000000000001</v>
      </c>
      <c r="BZ95" s="38">
        <f t="shared" si="71"/>
        <v>0</v>
      </c>
      <c r="CB95" s="38">
        <f t="shared" si="74"/>
        <v>0</v>
      </c>
      <c r="CC95" s="5"/>
      <c r="CD95" s="38">
        <f t="shared" si="74"/>
        <v>0</v>
      </c>
      <c r="CE95" s="38">
        <f t="shared" si="74"/>
        <v>0</v>
      </c>
      <c r="CF95" s="38">
        <f t="shared" si="74"/>
        <v>0</v>
      </c>
      <c r="CG95" s="38">
        <f t="shared" si="74"/>
        <v>0</v>
      </c>
      <c r="CH95" s="38">
        <f t="shared" si="74"/>
        <v>0</v>
      </c>
      <c r="CI95" s="38">
        <f t="shared" si="74"/>
        <v>0</v>
      </c>
    </row>
    <row r="96" spans="2:87">
      <c r="B96" s="28" t="s">
        <v>55</v>
      </c>
      <c r="D96" s="38">
        <f t="shared" si="60"/>
        <v>0.89600000000000002</v>
      </c>
      <c r="E96" s="38">
        <f t="shared" si="60"/>
        <v>0.23300000000000001</v>
      </c>
      <c r="F96" s="38">
        <f t="shared" si="60"/>
        <v>4.7110000000000003</v>
      </c>
      <c r="G96" s="38">
        <f t="shared" si="60"/>
        <v>8.5120000000000005</v>
      </c>
      <c r="H96" s="38">
        <f t="shared" si="60"/>
        <v>1E-3</v>
      </c>
      <c r="I96" s="38">
        <f t="shared" si="60"/>
        <v>0</v>
      </c>
      <c r="J96" s="38">
        <f t="shared" si="60"/>
        <v>0</v>
      </c>
      <c r="K96" s="38">
        <f t="shared" si="60"/>
        <v>4.1050000000000004</v>
      </c>
      <c r="L96" s="38">
        <f t="shared" si="60"/>
        <v>4.6429999999999998</v>
      </c>
      <c r="M96" s="38">
        <f t="shared" si="60"/>
        <v>3.5790000000000002</v>
      </c>
      <c r="N96" s="5"/>
      <c r="O96" s="38">
        <f t="shared" si="61"/>
        <v>11.151</v>
      </c>
      <c r="P96" s="38">
        <f t="shared" si="61"/>
        <v>3.6789999999999998</v>
      </c>
      <c r="R96" s="38">
        <f t="shared" si="62"/>
        <v>5.0449999999999999</v>
      </c>
      <c r="S96" s="38">
        <f t="shared" si="62"/>
        <v>3.1880000000000002</v>
      </c>
      <c r="T96" s="38">
        <f t="shared" si="62"/>
        <v>1E-3</v>
      </c>
      <c r="U96" s="38">
        <f t="shared" si="62"/>
        <v>0</v>
      </c>
      <c r="V96" s="38">
        <f t="shared" si="62"/>
        <v>0</v>
      </c>
      <c r="W96" s="38">
        <f t="shared" si="62"/>
        <v>0</v>
      </c>
      <c r="X96" s="38">
        <f t="shared" si="62"/>
        <v>0</v>
      </c>
      <c r="Y96" s="38">
        <f t="shared" si="62"/>
        <v>0</v>
      </c>
      <c r="Z96" s="5"/>
      <c r="AA96" s="38">
        <f t="shared" si="63"/>
        <v>4.7770000000000001</v>
      </c>
      <c r="AB96" s="38">
        <f t="shared" si="63"/>
        <v>4.766</v>
      </c>
      <c r="AC96" s="38">
        <f t="shared" si="63"/>
        <v>3.0000000000000001E-3</v>
      </c>
      <c r="AD96" s="38">
        <f t="shared" si="63"/>
        <v>2E-3</v>
      </c>
      <c r="AE96" s="38">
        <f t="shared" si="63"/>
        <v>7.375</v>
      </c>
      <c r="AF96" s="38">
        <f t="shared" si="63"/>
        <v>2.415</v>
      </c>
      <c r="AG96" s="38">
        <f t="shared" si="63"/>
        <v>11.098000000000001</v>
      </c>
      <c r="AH96" s="38">
        <f t="shared" si="63"/>
        <v>5.9349999999999996</v>
      </c>
      <c r="AI96" s="5"/>
      <c r="AJ96" s="38">
        <f t="shared" si="64"/>
        <v>5.0309999999999997</v>
      </c>
      <c r="AK96" s="38">
        <f t="shared" si="64"/>
        <v>4.7709999999999999</v>
      </c>
      <c r="AL96" s="38">
        <f t="shared" si="64"/>
        <v>0</v>
      </c>
      <c r="AM96" s="38">
        <f t="shared" si="64"/>
        <v>0</v>
      </c>
      <c r="AN96" s="38">
        <f t="shared" si="64"/>
        <v>2.629</v>
      </c>
      <c r="AO96" s="38">
        <f t="shared" si="64"/>
        <v>4.24</v>
      </c>
      <c r="AP96" s="38">
        <f t="shared" si="64"/>
        <v>2.839</v>
      </c>
      <c r="AQ96" s="38">
        <f t="shared" si="64"/>
        <v>8.4459999999999997</v>
      </c>
      <c r="AR96" s="5"/>
      <c r="AS96" s="38">
        <f t="shared" si="65"/>
        <v>1.4530000000000001</v>
      </c>
      <c r="AT96" s="38">
        <f t="shared" si="65"/>
        <v>0.747</v>
      </c>
      <c r="AU96" s="38"/>
      <c r="AV96" s="38">
        <f t="shared" si="73"/>
        <v>0</v>
      </c>
      <c r="AW96" s="38">
        <f t="shared" si="73"/>
        <v>1E-3</v>
      </c>
      <c r="AX96" s="38">
        <f t="shared" si="66"/>
        <v>8.3580000000000005</v>
      </c>
      <c r="AY96" s="38">
        <f t="shared" si="66"/>
        <v>7.16</v>
      </c>
      <c r="AZ96" s="38">
        <f t="shared" si="66"/>
        <v>-2E-3</v>
      </c>
      <c r="BA96" s="5"/>
      <c r="BB96" s="38">
        <f t="shared" si="67"/>
        <v>2.69</v>
      </c>
      <c r="BC96" s="38">
        <f t="shared" si="67"/>
        <v>4.0060000000000002</v>
      </c>
      <c r="BD96" s="38">
        <f t="shared" si="67"/>
        <v>2.859</v>
      </c>
      <c r="BE96" s="38">
        <f t="shared" si="67"/>
        <v>2.4849999999999999</v>
      </c>
      <c r="BF96" s="38">
        <f t="shared" si="67"/>
        <v>2.1139999999999999</v>
      </c>
      <c r="BG96" s="38">
        <f t="shared" si="67"/>
        <v>5.44</v>
      </c>
      <c r="BH96" s="5"/>
      <c r="BI96" s="38">
        <f t="shared" si="68"/>
        <v>0.30299999999999999</v>
      </c>
      <c r="BJ96" s="38">
        <f t="shared" si="68"/>
        <v>0.05</v>
      </c>
      <c r="BK96" s="38">
        <f t="shared" si="68"/>
        <v>1.008</v>
      </c>
      <c r="BL96" s="38">
        <f t="shared" si="68"/>
        <v>0.19900000000000001</v>
      </c>
      <c r="BM96" s="5"/>
      <c r="BN96" s="38">
        <f t="shared" si="69"/>
        <v>13.292</v>
      </c>
      <c r="BO96" s="38">
        <f t="shared" si="69"/>
        <v>11.789</v>
      </c>
      <c r="BP96" s="5"/>
      <c r="BQ96" s="38">
        <f t="shared" si="70"/>
        <v>0.32</v>
      </c>
      <c r="BR96" s="38">
        <f t="shared" si="70"/>
        <v>1.728</v>
      </c>
      <c r="BS96" s="38">
        <f t="shared" si="70"/>
        <v>0</v>
      </c>
      <c r="BT96" s="38">
        <f t="shared" si="70"/>
        <v>1E-3</v>
      </c>
      <c r="BU96" s="38">
        <f t="shared" si="70"/>
        <v>1.4119999999999999</v>
      </c>
      <c r="BV96" s="38">
        <f t="shared" si="70"/>
        <v>3.3380000000000001</v>
      </c>
      <c r="BW96" s="38">
        <f t="shared" si="70"/>
        <v>0.995</v>
      </c>
      <c r="BX96" s="38">
        <f t="shared" si="70"/>
        <v>1.9430000000000001</v>
      </c>
      <c r="BZ96" s="38">
        <f t="shared" si="71"/>
        <v>0</v>
      </c>
      <c r="CB96" s="38">
        <f t="shared" si="74"/>
        <v>0</v>
      </c>
      <c r="CC96" s="5"/>
      <c r="CD96" s="38">
        <f t="shared" si="74"/>
        <v>0</v>
      </c>
      <c r="CE96" s="38">
        <f t="shared" si="74"/>
        <v>0</v>
      </c>
      <c r="CF96" s="38">
        <f t="shared" si="74"/>
        <v>0</v>
      </c>
      <c r="CG96" s="38">
        <f t="shared" si="74"/>
        <v>0</v>
      </c>
      <c r="CH96" s="38">
        <f t="shared" si="74"/>
        <v>0</v>
      </c>
      <c r="CI96" s="38">
        <f t="shared" si="74"/>
        <v>0</v>
      </c>
    </row>
    <row r="97" spans="2:89">
      <c r="B97" s="26" t="s">
        <v>56</v>
      </c>
      <c r="D97" s="38">
        <f t="shared" ref="D97:M104" si="75">ROUND(D127/1000,4)</f>
        <v>0.90500000000000003</v>
      </c>
      <c r="E97" s="38">
        <f t="shared" si="75"/>
        <v>0.22600000000000001</v>
      </c>
      <c r="F97" s="38">
        <f t="shared" si="75"/>
        <v>4.694</v>
      </c>
      <c r="G97" s="38">
        <f t="shared" si="75"/>
        <v>8.5060000000000002</v>
      </c>
      <c r="H97" s="38">
        <f t="shared" si="75"/>
        <v>0</v>
      </c>
      <c r="I97" s="38">
        <f t="shared" si="75"/>
        <v>1E-3</v>
      </c>
      <c r="J97" s="38">
        <f t="shared" si="75"/>
        <v>0</v>
      </c>
      <c r="K97" s="38">
        <f t="shared" si="75"/>
        <v>4.1029999999999998</v>
      </c>
      <c r="L97" s="38">
        <f t="shared" si="75"/>
        <v>4.6369999999999996</v>
      </c>
      <c r="M97" s="38">
        <f t="shared" si="75"/>
        <v>3.6030000000000002</v>
      </c>
      <c r="N97" s="5"/>
      <c r="O97" s="38">
        <f t="shared" ref="O97:P104" si="76">ROUND(O127/1000,4)</f>
        <v>11.141</v>
      </c>
      <c r="P97" s="38">
        <f t="shared" si="76"/>
        <v>3.6539999999999999</v>
      </c>
      <c r="R97" s="38">
        <f t="shared" ref="R97:Y104" si="77">ROUND(R127/1000,4)</f>
        <v>5.0709999999999997</v>
      </c>
      <c r="S97" s="38">
        <f t="shared" si="77"/>
        <v>3.1850000000000001</v>
      </c>
      <c r="T97" s="38">
        <f t="shared" si="77"/>
        <v>1E-3</v>
      </c>
      <c r="U97" s="38">
        <f t="shared" si="77"/>
        <v>0</v>
      </c>
      <c r="V97" s="38">
        <f t="shared" si="77"/>
        <v>0</v>
      </c>
      <c r="W97" s="38">
        <f t="shared" si="77"/>
        <v>0</v>
      </c>
      <c r="X97" s="38">
        <f t="shared" si="77"/>
        <v>0</v>
      </c>
      <c r="Y97" s="38">
        <f t="shared" si="77"/>
        <v>0</v>
      </c>
      <c r="Z97" s="5"/>
      <c r="AA97" s="38">
        <f t="shared" ref="AA97:AH104" si="78">ROUND(AA127/1000,4)</f>
        <v>4.843</v>
      </c>
      <c r="AB97" s="38">
        <f t="shared" si="78"/>
        <v>4.8360000000000003</v>
      </c>
      <c r="AC97" s="38">
        <f t="shared" si="78"/>
        <v>3.0000000000000001E-3</v>
      </c>
      <c r="AD97" s="38">
        <f t="shared" si="78"/>
        <v>2E-3</v>
      </c>
      <c r="AE97" s="38">
        <f t="shared" si="78"/>
        <v>7.4930000000000003</v>
      </c>
      <c r="AF97" s="38">
        <f t="shared" si="78"/>
        <v>2.4169999999999998</v>
      </c>
      <c r="AG97" s="38">
        <f t="shared" si="78"/>
        <v>11.076000000000001</v>
      </c>
      <c r="AH97" s="38">
        <f t="shared" si="78"/>
        <v>5.5789999999999997</v>
      </c>
      <c r="AI97" s="5"/>
      <c r="AJ97" s="38">
        <f t="shared" ref="AJ97:AQ104" si="79">ROUND(AJ127/1000,4)</f>
        <v>4.8570000000000002</v>
      </c>
      <c r="AK97" s="38">
        <f t="shared" si="79"/>
        <v>4.7789999999999999</v>
      </c>
      <c r="AL97" s="38">
        <f t="shared" si="79"/>
        <v>0</v>
      </c>
      <c r="AM97" s="38">
        <f t="shared" si="79"/>
        <v>0</v>
      </c>
      <c r="AN97" s="38">
        <f t="shared" si="79"/>
        <v>2.6459999999999999</v>
      </c>
      <c r="AO97" s="38">
        <f t="shared" si="79"/>
        <v>4.28</v>
      </c>
      <c r="AP97" s="38">
        <f t="shared" si="79"/>
        <v>2.8450000000000002</v>
      </c>
      <c r="AQ97" s="38">
        <f t="shared" si="79"/>
        <v>8.3719999999999999</v>
      </c>
      <c r="AR97" s="5"/>
      <c r="AS97" s="38">
        <f t="shared" ref="AS97:AT104" si="80">ROUND(AS127/1000,4)</f>
        <v>1.4510000000000001</v>
      </c>
      <c r="AT97" s="38">
        <f t="shared" si="80"/>
        <v>0.75800000000000001</v>
      </c>
      <c r="AU97" s="38"/>
      <c r="AV97" s="38">
        <f t="shared" si="73"/>
        <v>0</v>
      </c>
      <c r="AW97" s="38">
        <f t="shared" si="73"/>
        <v>0</v>
      </c>
      <c r="AX97" s="38">
        <f t="shared" si="73"/>
        <v>8.3160000000000007</v>
      </c>
      <c r="AY97" s="38">
        <f t="shared" si="73"/>
        <v>7.1740000000000004</v>
      </c>
      <c r="AZ97" s="38">
        <f t="shared" si="73"/>
        <v>0</v>
      </c>
      <c r="BA97" s="5"/>
      <c r="BB97" s="38">
        <f t="shared" ref="BB97:BG104" si="81">ROUND(BB127/1000,4)</f>
        <v>2.7149999999999999</v>
      </c>
      <c r="BC97" s="38">
        <f t="shared" si="81"/>
        <v>3.9790000000000001</v>
      </c>
      <c r="BD97" s="38">
        <f t="shared" si="81"/>
        <v>2.867</v>
      </c>
      <c r="BE97" s="38">
        <f t="shared" si="81"/>
        <v>2.5030000000000001</v>
      </c>
      <c r="BF97" s="38">
        <f t="shared" si="81"/>
        <v>2.1070000000000002</v>
      </c>
      <c r="BG97" s="38">
        <f t="shared" si="81"/>
        <v>5.4160000000000004</v>
      </c>
      <c r="BH97" s="5"/>
      <c r="BI97" s="38">
        <f t="shared" ref="BI97:BL104" si="82">ROUND(BI127/1000,4)</f>
        <v>0.318</v>
      </c>
      <c r="BJ97" s="38">
        <f t="shared" si="82"/>
        <v>5.0999999999999997E-2</v>
      </c>
      <c r="BK97" s="38">
        <f t="shared" si="82"/>
        <v>0.996</v>
      </c>
      <c r="BL97" s="38">
        <f t="shared" si="82"/>
        <v>0.19800000000000001</v>
      </c>
      <c r="BM97" s="5"/>
      <c r="BN97" s="38">
        <f t="shared" ref="BN97:BO104" si="83">ROUND(BN127/1000,4)</f>
        <v>13.664999999999999</v>
      </c>
      <c r="BO97" s="38">
        <f t="shared" si="83"/>
        <v>12</v>
      </c>
      <c r="BP97" s="5"/>
      <c r="BQ97" s="38">
        <f t="shared" ref="BQ97:BX104" si="84">ROUND(BQ127/1000,4)</f>
        <v>0.318</v>
      </c>
      <c r="BR97" s="38">
        <f t="shared" si="84"/>
        <v>1.73</v>
      </c>
      <c r="BS97" s="38">
        <f t="shared" si="84"/>
        <v>0</v>
      </c>
      <c r="BT97" s="38">
        <f t="shared" si="84"/>
        <v>1E-3</v>
      </c>
      <c r="BU97" s="38">
        <f t="shared" si="84"/>
        <v>1.4239999999999999</v>
      </c>
      <c r="BV97" s="38">
        <f t="shared" si="84"/>
        <v>3.3250000000000002</v>
      </c>
      <c r="BW97" s="38">
        <f t="shared" si="84"/>
        <v>0.999</v>
      </c>
      <c r="BX97" s="38">
        <f t="shared" si="84"/>
        <v>1.944</v>
      </c>
      <c r="BZ97" s="38">
        <f t="shared" si="71"/>
        <v>0</v>
      </c>
      <c r="CB97" s="38">
        <f t="shared" si="74"/>
        <v>0</v>
      </c>
      <c r="CC97" s="5"/>
      <c r="CD97" s="38">
        <f t="shared" si="74"/>
        <v>0</v>
      </c>
      <c r="CE97" s="38">
        <f t="shared" si="74"/>
        <v>0</v>
      </c>
      <c r="CF97" s="38">
        <f t="shared" si="74"/>
        <v>0</v>
      </c>
      <c r="CG97" s="38">
        <f t="shared" si="74"/>
        <v>0</v>
      </c>
      <c r="CH97" s="38">
        <f t="shared" si="74"/>
        <v>0</v>
      </c>
      <c r="CI97" s="38">
        <f t="shared" si="74"/>
        <v>0</v>
      </c>
    </row>
    <row r="98" spans="2:89">
      <c r="B98" s="26" t="s">
        <v>57</v>
      </c>
      <c r="D98" s="38">
        <f t="shared" si="75"/>
        <v>0.91400000000000003</v>
      </c>
      <c r="E98" s="38">
        <f t="shared" si="75"/>
        <v>0.219</v>
      </c>
      <c r="F98" s="38">
        <f t="shared" si="75"/>
        <v>4.6980000000000004</v>
      </c>
      <c r="G98" s="38">
        <f t="shared" si="75"/>
        <v>8.5</v>
      </c>
      <c r="H98" s="38">
        <f t="shared" si="75"/>
        <v>0</v>
      </c>
      <c r="I98" s="38">
        <f t="shared" si="75"/>
        <v>0</v>
      </c>
      <c r="J98" s="38">
        <f t="shared" si="75"/>
        <v>0</v>
      </c>
      <c r="K98" s="38">
        <f t="shared" si="75"/>
        <v>4.0720000000000001</v>
      </c>
      <c r="L98" s="38">
        <f t="shared" si="75"/>
        <v>4.649</v>
      </c>
      <c r="M98" s="38">
        <f t="shared" si="75"/>
        <v>3.5790000000000002</v>
      </c>
      <c r="N98" s="5"/>
      <c r="O98" s="38">
        <f t="shared" si="76"/>
        <v>11.121</v>
      </c>
      <c r="P98" s="38">
        <f t="shared" si="76"/>
        <v>3.6389999999999998</v>
      </c>
      <c r="R98" s="38">
        <f t="shared" si="77"/>
        <v>5.07</v>
      </c>
      <c r="S98" s="38">
        <f t="shared" si="77"/>
        <v>3.1840000000000002</v>
      </c>
      <c r="T98" s="38">
        <f t="shared" si="77"/>
        <v>1E-3</v>
      </c>
      <c r="U98" s="38">
        <f t="shared" si="77"/>
        <v>0</v>
      </c>
      <c r="V98" s="38">
        <f t="shared" si="77"/>
        <v>0</v>
      </c>
      <c r="W98" s="38">
        <f t="shared" si="77"/>
        <v>0</v>
      </c>
      <c r="X98" s="38">
        <f t="shared" si="77"/>
        <v>0</v>
      </c>
      <c r="Y98" s="38">
        <f t="shared" si="77"/>
        <v>0</v>
      </c>
      <c r="Z98" s="5"/>
      <c r="AA98" s="38">
        <f t="shared" si="78"/>
        <v>4.8609999999999998</v>
      </c>
      <c r="AB98" s="38">
        <f t="shared" si="78"/>
        <v>4.8579999999999997</v>
      </c>
      <c r="AC98" s="38">
        <f t="shared" si="78"/>
        <v>2E-3</v>
      </c>
      <c r="AD98" s="38">
        <f t="shared" si="78"/>
        <v>2E-3</v>
      </c>
      <c r="AE98" s="38">
        <f t="shared" si="78"/>
        <v>7.4509999999999996</v>
      </c>
      <c r="AF98" s="38">
        <f t="shared" si="78"/>
        <v>2.4089999999999998</v>
      </c>
      <c r="AG98" s="38">
        <f t="shared" si="78"/>
        <v>11.073</v>
      </c>
      <c r="AH98" s="38">
        <f t="shared" si="78"/>
        <v>5.83</v>
      </c>
      <c r="AI98" s="5"/>
      <c r="AJ98" s="38">
        <f t="shared" si="79"/>
        <v>4.976</v>
      </c>
      <c r="AK98" s="38">
        <f t="shared" si="79"/>
        <v>4.7889999999999997</v>
      </c>
      <c r="AL98" s="38">
        <f t="shared" si="79"/>
        <v>0</v>
      </c>
      <c r="AM98" s="38">
        <f t="shared" si="79"/>
        <v>0</v>
      </c>
      <c r="AN98" s="38">
        <f t="shared" si="79"/>
        <v>2.4969999999999999</v>
      </c>
      <c r="AO98" s="38">
        <f t="shared" si="79"/>
        <v>4.2290000000000001</v>
      </c>
      <c r="AP98" s="38">
        <f t="shared" si="79"/>
        <v>2.827</v>
      </c>
      <c r="AQ98" s="38">
        <f t="shared" si="79"/>
        <v>8.43</v>
      </c>
      <c r="AR98" s="5"/>
      <c r="AS98" s="38">
        <f t="shared" si="80"/>
        <v>1.4470000000000001</v>
      </c>
      <c r="AT98" s="38">
        <f t="shared" si="80"/>
        <v>0.747</v>
      </c>
      <c r="AU98" s="38"/>
      <c r="AV98" s="38">
        <f t="shared" ref="AV98:AZ104" si="85">ROUND(AV128/1000,4)</f>
        <v>0</v>
      </c>
      <c r="AW98" s="38">
        <f t="shared" si="85"/>
        <v>0</v>
      </c>
      <c r="AX98" s="38">
        <f t="shared" si="85"/>
        <v>8.3179999999999996</v>
      </c>
      <c r="AY98" s="38">
        <f t="shared" si="85"/>
        <v>7.173</v>
      </c>
      <c r="AZ98" s="38">
        <f t="shared" si="85"/>
        <v>0</v>
      </c>
      <c r="BA98" s="5"/>
      <c r="BB98" s="38">
        <f t="shared" si="81"/>
        <v>2.7210000000000001</v>
      </c>
      <c r="BC98" s="38">
        <f t="shared" si="81"/>
        <v>3.9860000000000002</v>
      </c>
      <c r="BD98" s="38">
        <f t="shared" si="81"/>
        <v>2.8690000000000002</v>
      </c>
      <c r="BE98" s="38">
        <f t="shared" si="81"/>
        <v>2.4990000000000001</v>
      </c>
      <c r="BF98" s="38">
        <f t="shared" si="81"/>
        <v>2.0960000000000001</v>
      </c>
      <c r="BG98" s="38">
        <f t="shared" si="81"/>
        <v>5.4569999999999999</v>
      </c>
      <c r="BH98" s="5"/>
      <c r="BI98" s="38">
        <f t="shared" si="82"/>
        <v>0.314</v>
      </c>
      <c r="BJ98" s="38">
        <f t="shared" si="82"/>
        <v>4.9000000000000002E-2</v>
      </c>
      <c r="BK98" s="38">
        <f t="shared" si="82"/>
        <v>0.99099999999999999</v>
      </c>
      <c r="BL98" s="38">
        <f t="shared" si="82"/>
        <v>0.2</v>
      </c>
      <c r="BM98" s="5"/>
      <c r="BN98" s="38">
        <f t="shared" si="83"/>
        <v>13.701000000000001</v>
      </c>
      <c r="BO98" s="38">
        <f t="shared" si="83"/>
        <v>11.975</v>
      </c>
      <c r="BP98" s="5"/>
      <c r="BQ98" s="38">
        <f t="shared" si="84"/>
        <v>0.314</v>
      </c>
      <c r="BR98" s="38">
        <f t="shared" si="84"/>
        <v>1.73</v>
      </c>
      <c r="BS98" s="38">
        <f t="shared" si="84"/>
        <v>0</v>
      </c>
      <c r="BT98" s="38">
        <f t="shared" si="84"/>
        <v>0</v>
      </c>
      <c r="BU98" s="38">
        <f t="shared" si="84"/>
        <v>1.4650000000000001</v>
      </c>
      <c r="BV98" s="38">
        <f t="shared" si="84"/>
        <v>3.3039999999999998</v>
      </c>
      <c r="BW98" s="38">
        <f t="shared" si="84"/>
        <v>1</v>
      </c>
      <c r="BX98" s="38">
        <f t="shared" si="84"/>
        <v>1.95</v>
      </c>
      <c r="BZ98" s="38">
        <f t="shared" si="71"/>
        <v>0</v>
      </c>
      <c r="CB98" s="38">
        <f t="shared" ref="CB98:CI104" si="86">ROUND(CB128/1000,3)</f>
        <v>0</v>
      </c>
      <c r="CC98" s="5"/>
      <c r="CD98" s="38">
        <f t="shared" si="86"/>
        <v>0</v>
      </c>
      <c r="CE98" s="38">
        <f t="shared" si="86"/>
        <v>0</v>
      </c>
      <c r="CF98" s="38">
        <f t="shared" si="86"/>
        <v>0</v>
      </c>
      <c r="CG98" s="38">
        <f t="shared" si="86"/>
        <v>0</v>
      </c>
      <c r="CH98" s="38">
        <f t="shared" si="86"/>
        <v>0</v>
      </c>
      <c r="CI98" s="38">
        <f t="shared" si="86"/>
        <v>0</v>
      </c>
    </row>
    <row r="99" spans="2:89">
      <c r="B99" s="26" t="s">
        <v>58</v>
      </c>
      <c r="D99" s="38">
        <f t="shared" si="75"/>
        <v>0.91500000000000004</v>
      </c>
      <c r="E99" s="38">
        <f t="shared" si="75"/>
        <v>0.20799999999999999</v>
      </c>
      <c r="F99" s="38">
        <f t="shared" si="75"/>
        <v>4.6929999999999996</v>
      </c>
      <c r="G99" s="38">
        <f t="shared" si="75"/>
        <v>8.4960000000000004</v>
      </c>
      <c r="H99" s="38">
        <f t="shared" si="75"/>
        <v>1E-3</v>
      </c>
      <c r="I99" s="38">
        <f t="shared" si="75"/>
        <v>0</v>
      </c>
      <c r="J99" s="38">
        <f t="shared" si="75"/>
        <v>0</v>
      </c>
      <c r="K99" s="38">
        <f t="shared" si="75"/>
        <v>4.0640000000000001</v>
      </c>
      <c r="L99" s="38">
        <f t="shared" si="75"/>
        <v>4.641</v>
      </c>
      <c r="M99" s="38">
        <f t="shared" si="75"/>
        <v>3.59</v>
      </c>
      <c r="N99" s="5"/>
      <c r="O99" s="38">
        <f t="shared" si="76"/>
        <v>11.16</v>
      </c>
      <c r="P99" s="38">
        <f t="shared" si="76"/>
        <v>3.69</v>
      </c>
      <c r="R99" s="38">
        <f t="shared" si="77"/>
        <v>5.0750000000000002</v>
      </c>
      <c r="S99" s="38">
        <f t="shared" si="77"/>
        <v>3.1880000000000002</v>
      </c>
      <c r="T99" s="38">
        <f t="shared" si="77"/>
        <v>0</v>
      </c>
      <c r="U99" s="38">
        <f t="shared" si="77"/>
        <v>0</v>
      </c>
      <c r="V99" s="38">
        <f t="shared" si="77"/>
        <v>0</v>
      </c>
      <c r="W99" s="38">
        <f t="shared" si="77"/>
        <v>0</v>
      </c>
      <c r="X99" s="38">
        <f t="shared" si="77"/>
        <v>0</v>
      </c>
      <c r="Y99" s="38">
        <f t="shared" si="77"/>
        <v>0</v>
      </c>
      <c r="Z99" s="5"/>
      <c r="AA99" s="38">
        <f t="shared" si="78"/>
        <v>4.867</v>
      </c>
      <c r="AB99" s="38">
        <f t="shared" si="78"/>
        <v>4.8559999999999999</v>
      </c>
      <c r="AC99" s="38">
        <f t="shared" si="78"/>
        <v>3.0000000000000001E-3</v>
      </c>
      <c r="AD99" s="38">
        <f t="shared" si="78"/>
        <v>2E-3</v>
      </c>
      <c r="AE99" s="38">
        <f t="shared" si="78"/>
        <v>7.484</v>
      </c>
      <c r="AF99" s="38">
        <f t="shared" si="78"/>
        <v>2.4079999999999999</v>
      </c>
      <c r="AG99" s="38">
        <f t="shared" si="78"/>
        <v>11.023</v>
      </c>
      <c r="AH99" s="38">
        <f t="shared" si="78"/>
        <v>6.1360000000000001</v>
      </c>
      <c r="AI99" s="5"/>
      <c r="AJ99" s="38">
        <f t="shared" si="79"/>
        <v>5.117</v>
      </c>
      <c r="AK99" s="38">
        <f t="shared" si="79"/>
        <v>4.7919999999999998</v>
      </c>
      <c r="AL99" s="38">
        <f t="shared" si="79"/>
        <v>0</v>
      </c>
      <c r="AM99" s="38">
        <f t="shared" si="79"/>
        <v>0</v>
      </c>
      <c r="AN99" s="38">
        <f t="shared" si="79"/>
        <v>2.4340000000000002</v>
      </c>
      <c r="AO99" s="38">
        <f t="shared" si="79"/>
        <v>4.2110000000000003</v>
      </c>
      <c r="AP99" s="38">
        <f t="shared" si="79"/>
        <v>2.82</v>
      </c>
      <c r="AQ99" s="38">
        <f t="shared" si="79"/>
        <v>8.4120000000000008</v>
      </c>
      <c r="AR99" s="5"/>
      <c r="AS99" s="38">
        <f t="shared" si="80"/>
        <v>1.454</v>
      </c>
      <c r="AT99" s="38">
        <f t="shared" si="80"/>
        <v>0.745</v>
      </c>
      <c r="AU99" s="38"/>
      <c r="AV99" s="38">
        <f t="shared" si="85"/>
        <v>0</v>
      </c>
      <c r="AW99" s="38">
        <f t="shared" si="85"/>
        <v>1E-3</v>
      </c>
      <c r="AX99" s="38">
        <f t="shared" si="85"/>
        <v>8.3469999999999995</v>
      </c>
      <c r="AY99" s="38">
        <f t="shared" si="85"/>
        <v>7.1680000000000001</v>
      </c>
      <c r="AZ99" s="38">
        <f t="shared" si="85"/>
        <v>0</v>
      </c>
      <c r="BA99" s="5"/>
      <c r="BB99" s="38">
        <f t="shared" si="81"/>
        <v>2.7120000000000002</v>
      </c>
      <c r="BC99" s="38">
        <f t="shared" si="81"/>
        <v>4.0229999999999997</v>
      </c>
      <c r="BD99" s="38">
        <f t="shared" si="81"/>
        <v>2.8570000000000002</v>
      </c>
      <c r="BE99" s="38">
        <f t="shared" si="81"/>
        <v>2.5</v>
      </c>
      <c r="BF99" s="38">
        <f t="shared" si="81"/>
        <v>2.1019999999999999</v>
      </c>
      <c r="BG99" s="38">
        <f t="shared" si="81"/>
        <v>5.4509999999999996</v>
      </c>
      <c r="BH99" s="5"/>
      <c r="BI99" s="38">
        <f t="shared" si="82"/>
        <v>0.318</v>
      </c>
      <c r="BJ99" s="38">
        <f t="shared" si="82"/>
        <v>0.05</v>
      </c>
      <c r="BK99" s="38">
        <f t="shared" si="82"/>
        <v>0.98399999999999999</v>
      </c>
      <c r="BL99" s="38">
        <f t="shared" si="82"/>
        <v>0.19900000000000001</v>
      </c>
      <c r="BM99" s="5"/>
      <c r="BN99" s="38">
        <f t="shared" si="83"/>
        <v>13.664</v>
      </c>
      <c r="BO99" s="38">
        <f t="shared" si="83"/>
        <v>11.948</v>
      </c>
      <c r="BP99" s="5"/>
      <c r="BQ99" s="38">
        <f t="shared" si="84"/>
        <v>0.314</v>
      </c>
      <c r="BR99" s="38">
        <f t="shared" si="84"/>
        <v>1.7290000000000001</v>
      </c>
      <c r="BS99" s="38">
        <f t="shared" si="84"/>
        <v>0</v>
      </c>
      <c r="BT99" s="38">
        <f t="shared" si="84"/>
        <v>1E-3</v>
      </c>
      <c r="BU99" s="38">
        <f t="shared" si="84"/>
        <v>1.456</v>
      </c>
      <c r="BV99" s="38">
        <f t="shared" si="84"/>
        <v>3.3140000000000001</v>
      </c>
      <c r="BW99" s="38">
        <f t="shared" si="84"/>
        <v>0.997</v>
      </c>
      <c r="BX99" s="38">
        <f t="shared" si="84"/>
        <v>2.0070000000000001</v>
      </c>
      <c r="BZ99" s="38">
        <f t="shared" si="71"/>
        <v>0</v>
      </c>
      <c r="CB99" s="38">
        <f t="shared" si="86"/>
        <v>0</v>
      </c>
      <c r="CC99" s="5"/>
      <c r="CD99" s="38">
        <f t="shared" si="86"/>
        <v>0</v>
      </c>
      <c r="CE99" s="38">
        <f t="shared" si="86"/>
        <v>0</v>
      </c>
      <c r="CF99" s="38">
        <f t="shared" si="86"/>
        <v>0</v>
      </c>
      <c r="CG99" s="38">
        <f t="shared" si="86"/>
        <v>0</v>
      </c>
      <c r="CH99" s="38">
        <f t="shared" si="86"/>
        <v>0</v>
      </c>
      <c r="CI99" s="38">
        <f t="shared" si="86"/>
        <v>0</v>
      </c>
    </row>
    <row r="100" spans="2:89">
      <c r="B100" s="28" t="s">
        <v>59</v>
      </c>
      <c r="D100" s="38">
        <f t="shared" si="75"/>
        <v>0.91700000000000004</v>
      </c>
      <c r="E100" s="38">
        <f t="shared" si="75"/>
        <v>0.192</v>
      </c>
      <c r="F100" s="38">
        <f t="shared" si="75"/>
        <v>4.6980000000000004</v>
      </c>
      <c r="G100" s="38">
        <f t="shared" si="75"/>
        <v>8.5</v>
      </c>
      <c r="H100" s="38">
        <f t="shared" si="75"/>
        <v>0</v>
      </c>
      <c r="I100" s="38">
        <f t="shared" si="75"/>
        <v>1E-3</v>
      </c>
      <c r="J100" s="38">
        <f t="shared" si="75"/>
        <v>0</v>
      </c>
      <c r="K100" s="38">
        <f t="shared" si="75"/>
        <v>4.0350000000000001</v>
      </c>
      <c r="L100" s="38">
        <f t="shared" si="75"/>
        <v>4.6449999999999996</v>
      </c>
      <c r="M100" s="38">
        <f t="shared" si="75"/>
        <v>3.5859999999999999</v>
      </c>
      <c r="N100" s="5"/>
      <c r="O100" s="38">
        <f t="shared" si="76"/>
        <v>11.061</v>
      </c>
      <c r="P100" s="38">
        <f t="shared" si="76"/>
        <v>3.677</v>
      </c>
      <c r="R100" s="38">
        <f t="shared" si="77"/>
        <v>5.0720000000000001</v>
      </c>
      <c r="S100" s="38">
        <f t="shared" si="77"/>
        <v>3.1829999999999998</v>
      </c>
      <c r="T100" s="38">
        <f t="shared" si="77"/>
        <v>1E-3</v>
      </c>
      <c r="U100" s="38">
        <f t="shared" si="77"/>
        <v>0</v>
      </c>
      <c r="V100" s="38">
        <f t="shared" si="77"/>
        <v>0</v>
      </c>
      <c r="W100" s="38">
        <f t="shared" si="77"/>
        <v>0</v>
      </c>
      <c r="X100" s="38">
        <f t="shared" si="77"/>
        <v>0</v>
      </c>
      <c r="Y100" s="38">
        <f t="shared" si="77"/>
        <v>0</v>
      </c>
      <c r="Z100" s="5"/>
      <c r="AA100" s="38">
        <f t="shared" si="78"/>
        <v>4.8319999999999999</v>
      </c>
      <c r="AB100" s="38">
        <f t="shared" si="78"/>
        <v>4.8289999999999997</v>
      </c>
      <c r="AC100" s="38">
        <f t="shared" si="78"/>
        <v>3.0000000000000001E-3</v>
      </c>
      <c r="AD100" s="38">
        <f t="shared" si="78"/>
        <v>1E-3</v>
      </c>
      <c r="AE100" s="38">
        <f t="shared" si="78"/>
        <v>7.5060000000000002</v>
      </c>
      <c r="AF100" s="38">
        <f t="shared" si="78"/>
        <v>2.419</v>
      </c>
      <c r="AG100" s="38">
        <f t="shared" si="78"/>
        <v>11.004</v>
      </c>
      <c r="AH100" s="38">
        <f t="shared" si="78"/>
        <v>5.9640000000000004</v>
      </c>
      <c r="AI100" s="5"/>
      <c r="AJ100" s="38">
        <f t="shared" si="79"/>
        <v>5.1070000000000002</v>
      </c>
      <c r="AK100" s="38">
        <f t="shared" si="79"/>
        <v>4.7859999999999996</v>
      </c>
      <c r="AL100" s="38">
        <f t="shared" si="79"/>
        <v>0</v>
      </c>
      <c r="AM100" s="38">
        <f t="shared" si="79"/>
        <v>0</v>
      </c>
      <c r="AN100" s="38">
        <f t="shared" si="79"/>
        <v>2.3690000000000002</v>
      </c>
      <c r="AO100" s="38">
        <f t="shared" si="79"/>
        <v>4.2270000000000003</v>
      </c>
      <c r="AP100" s="38">
        <f t="shared" si="79"/>
        <v>2.8370000000000002</v>
      </c>
      <c r="AQ100" s="38">
        <f t="shared" si="79"/>
        <v>8.3840000000000003</v>
      </c>
      <c r="AR100" s="5"/>
      <c r="AS100" s="38">
        <f t="shared" si="80"/>
        <v>1.431</v>
      </c>
      <c r="AT100" s="38">
        <f t="shared" si="80"/>
        <v>0.73499999999999999</v>
      </c>
      <c r="AU100" s="38"/>
      <c r="AV100" s="38">
        <f t="shared" si="85"/>
        <v>0</v>
      </c>
      <c r="AW100" s="38">
        <f t="shared" si="85"/>
        <v>0</v>
      </c>
      <c r="AX100" s="38">
        <f t="shared" si="85"/>
        <v>8.3330000000000002</v>
      </c>
      <c r="AY100" s="38">
        <f t="shared" si="85"/>
        <v>7.16</v>
      </c>
      <c r="AZ100" s="38">
        <f t="shared" si="85"/>
        <v>0</v>
      </c>
      <c r="BA100" s="5"/>
      <c r="BB100" s="38">
        <f t="shared" si="81"/>
        <v>2.7120000000000002</v>
      </c>
      <c r="BC100" s="38">
        <f t="shared" si="81"/>
        <v>4.0330000000000004</v>
      </c>
      <c r="BD100" s="38">
        <f t="shared" si="81"/>
        <v>2.8620000000000001</v>
      </c>
      <c r="BE100" s="38">
        <f t="shared" si="81"/>
        <v>2.4769999999999999</v>
      </c>
      <c r="BF100" s="38">
        <f t="shared" si="81"/>
        <v>2.1019999999999999</v>
      </c>
      <c r="BG100" s="38">
        <f t="shared" si="81"/>
        <v>5.4320000000000004</v>
      </c>
      <c r="BH100" s="5"/>
      <c r="BI100" s="38">
        <f t="shared" si="82"/>
        <v>0.30299999999999999</v>
      </c>
      <c r="BJ100" s="38">
        <f t="shared" si="82"/>
        <v>5.0999999999999997E-2</v>
      </c>
      <c r="BK100" s="38">
        <f t="shared" si="82"/>
        <v>0.99299999999999999</v>
      </c>
      <c r="BL100" s="38">
        <f t="shared" si="82"/>
        <v>0.19700000000000001</v>
      </c>
      <c r="BM100" s="5"/>
      <c r="BN100" s="38">
        <f t="shared" si="83"/>
        <v>13.709</v>
      </c>
      <c r="BO100" s="38">
        <f t="shared" si="83"/>
        <v>11.983000000000001</v>
      </c>
      <c r="BP100" s="5"/>
      <c r="BQ100" s="38">
        <f t="shared" si="84"/>
        <v>0.311</v>
      </c>
      <c r="BR100" s="38">
        <f t="shared" si="84"/>
        <v>1.73</v>
      </c>
      <c r="BS100" s="38">
        <f t="shared" si="84"/>
        <v>0</v>
      </c>
      <c r="BT100" s="38">
        <f t="shared" si="84"/>
        <v>1E-3</v>
      </c>
      <c r="BU100" s="38">
        <f t="shared" si="84"/>
        <v>1.47</v>
      </c>
      <c r="BV100" s="38">
        <f t="shared" si="84"/>
        <v>3.3180000000000001</v>
      </c>
      <c r="BW100" s="38">
        <f t="shared" si="84"/>
        <v>0.99299999999999999</v>
      </c>
      <c r="BX100" s="38">
        <f t="shared" si="84"/>
        <v>2.0259999999999998</v>
      </c>
      <c r="BZ100" s="38">
        <f t="shared" si="71"/>
        <v>0</v>
      </c>
      <c r="CB100" s="38">
        <f t="shared" si="86"/>
        <v>0</v>
      </c>
      <c r="CC100" s="5"/>
      <c r="CD100" s="38">
        <f t="shared" si="86"/>
        <v>0</v>
      </c>
      <c r="CE100" s="38">
        <f t="shared" si="86"/>
        <v>0</v>
      </c>
      <c r="CF100" s="38">
        <f t="shared" si="86"/>
        <v>0</v>
      </c>
      <c r="CG100" s="38">
        <f t="shared" si="86"/>
        <v>0</v>
      </c>
      <c r="CH100" s="38">
        <f t="shared" si="86"/>
        <v>0</v>
      </c>
      <c r="CI100" s="38">
        <f t="shared" si="86"/>
        <v>0</v>
      </c>
    </row>
    <row r="101" spans="2:89">
      <c r="B101" s="25" t="s">
        <v>60</v>
      </c>
      <c r="D101" s="38">
        <f t="shared" si="75"/>
        <v>0.90900000000000003</v>
      </c>
      <c r="E101" s="38">
        <f t="shared" si="75"/>
        <v>0.19800000000000001</v>
      </c>
      <c r="F101" s="38">
        <f t="shared" si="75"/>
        <v>4.6970000000000001</v>
      </c>
      <c r="G101" s="38">
        <f t="shared" si="75"/>
        <v>8.5039999999999996</v>
      </c>
      <c r="H101" s="38">
        <f t="shared" si="75"/>
        <v>1E-3</v>
      </c>
      <c r="I101" s="38">
        <f t="shared" si="75"/>
        <v>0</v>
      </c>
      <c r="J101" s="38">
        <f t="shared" si="75"/>
        <v>0</v>
      </c>
      <c r="K101" s="38">
        <f t="shared" si="75"/>
        <v>4.0369999999999999</v>
      </c>
      <c r="L101" s="38">
        <f t="shared" si="75"/>
        <v>4.66</v>
      </c>
      <c r="M101" s="38">
        <f t="shared" si="75"/>
        <v>3.593</v>
      </c>
      <c r="O101" s="38">
        <f t="shared" si="76"/>
        <v>11.103999999999999</v>
      </c>
      <c r="P101" s="38">
        <f t="shared" si="76"/>
        <v>3.6920000000000002</v>
      </c>
      <c r="R101" s="38">
        <f t="shared" si="77"/>
        <v>5.0529999999999999</v>
      </c>
      <c r="S101" s="38">
        <f t="shared" si="77"/>
        <v>3.1840000000000002</v>
      </c>
      <c r="T101" s="38">
        <f t="shared" si="77"/>
        <v>1E-3</v>
      </c>
      <c r="U101" s="38">
        <f t="shared" si="77"/>
        <v>0</v>
      </c>
      <c r="V101" s="38">
        <f t="shared" si="77"/>
        <v>0</v>
      </c>
      <c r="W101" s="38">
        <f t="shared" si="77"/>
        <v>0</v>
      </c>
      <c r="X101" s="38">
        <f t="shared" si="77"/>
        <v>0</v>
      </c>
      <c r="Y101" s="38">
        <f t="shared" si="77"/>
        <v>0</v>
      </c>
      <c r="AA101" s="38">
        <f t="shared" si="78"/>
        <v>4.8150000000000004</v>
      </c>
      <c r="AB101" s="38">
        <f t="shared" si="78"/>
        <v>4.7990000000000004</v>
      </c>
      <c r="AC101" s="38">
        <f t="shared" si="78"/>
        <v>2E-3</v>
      </c>
      <c r="AD101" s="38">
        <f t="shared" si="78"/>
        <v>2E-3</v>
      </c>
      <c r="AE101" s="38">
        <f t="shared" si="78"/>
        <v>7.4630000000000001</v>
      </c>
      <c r="AF101" s="38">
        <f t="shared" si="78"/>
        <v>2.4049999999999998</v>
      </c>
      <c r="AG101" s="38">
        <f t="shared" si="78"/>
        <v>10.909000000000001</v>
      </c>
      <c r="AH101" s="38">
        <f t="shared" si="78"/>
        <v>6.1379999999999999</v>
      </c>
      <c r="AJ101" s="38">
        <f t="shared" si="79"/>
        <v>5.0730000000000004</v>
      </c>
      <c r="AK101" s="38">
        <f t="shared" si="79"/>
        <v>4.742</v>
      </c>
      <c r="AL101" s="38">
        <f t="shared" si="79"/>
        <v>0</v>
      </c>
      <c r="AM101" s="38">
        <f t="shared" si="79"/>
        <v>0</v>
      </c>
      <c r="AN101" s="38">
        <f t="shared" si="79"/>
        <v>2.379</v>
      </c>
      <c r="AO101" s="38">
        <f t="shared" si="79"/>
        <v>4.2439999999999998</v>
      </c>
      <c r="AP101" s="38">
        <f t="shared" si="79"/>
        <v>2.8420000000000001</v>
      </c>
      <c r="AQ101" s="38">
        <f t="shared" si="79"/>
        <v>8.3320000000000007</v>
      </c>
      <c r="AS101" s="38">
        <f t="shared" si="80"/>
        <v>1.423</v>
      </c>
      <c r="AT101" s="38">
        <f t="shared" si="80"/>
        <v>0.74399999999999999</v>
      </c>
      <c r="AU101" s="38"/>
      <c r="AV101" s="38">
        <f t="shared" si="85"/>
        <v>0</v>
      </c>
      <c r="AW101" s="38">
        <f t="shared" si="85"/>
        <v>0</v>
      </c>
      <c r="AX101" s="38">
        <f t="shared" si="85"/>
        <v>8.3829999999999991</v>
      </c>
      <c r="AY101" s="38">
        <f t="shared" si="85"/>
        <v>7.117</v>
      </c>
      <c r="AZ101" s="38">
        <f t="shared" si="85"/>
        <v>0</v>
      </c>
      <c r="BA101" s="5"/>
      <c r="BB101" s="38">
        <f t="shared" si="81"/>
        <v>2.71</v>
      </c>
      <c r="BC101" s="38">
        <f t="shared" si="81"/>
        <v>4.0410000000000004</v>
      </c>
      <c r="BD101" s="38">
        <f t="shared" si="81"/>
        <v>2.867</v>
      </c>
      <c r="BE101" s="38">
        <f t="shared" si="81"/>
        <v>2.4470000000000001</v>
      </c>
      <c r="BF101" s="38">
        <f t="shared" si="81"/>
        <v>2.089</v>
      </c>
      <c r="BG101" s="38">
        <f t="shared" si="81"/>
        <v>5.4409999999999998</v>
      </c>
      <c r="BH101" s="5"/>
      <c r="BI101" s="38">
        <f t="shared" si="82"/>
        <v>0.30599999999999999</v>
      </c>
      <c r="BJ101" s="38">
        <f t="shared" si="82"/>
        <v>0.05</v>
      </c>
      <c r="BK101" s="38">
        <f t="shared" si="82"/>
        <v>0.98099999999999998</v>
      </c>
      <c r="BL101" s="38">
        <f t="shared" si="82"/>
        <v>0.2</v>
      </c>
      <c r="BM101" s="5"/>
      <c r="BN101" s="38">
        <f t="shared" si="83"/>
        <v>13.629</v>
      </c>
      <c r="BO101" s="38">
        <f t="shared" si="83"/>
        <v>11.930999999999999</v>
      </c>
      <c r="BP101" s="5"/>
      <c r="BQ101" s="38">
        <f t="shared" si="84"/>
        <v>0.313</v>
      </c>
      <c r="BR101" s="38">
        <f t="shared" si="84"/>
        <v>1.73</v>
      </c>
      <c r="BS101" s="38">
        <f t="shared" si="84"/>
        <v>0</v>
      </c>
      <c r="BT101" s="38">
        <f t="shared" si="84"/>
        <v>0</v>
      </c>
      <c r="BU101" s="38">
        <f t="shared" si="84"/>
        <v>1.4450000000000001</v>
      </c>
      <c r="BV101" s="38">
        <f t="shared" si="84"/>
        <v>3.302</v>
      </c>
      <c r="BW101" s="38">
        <f t="shared" si="84"/>
        <v>0.98599999999999999</v>
      </c>
      <c r="BX101" s="38">
        <f t="shared" si="84"/>
        <v>1.9990000000000001</v>
      </c>
      <c r="BZ101" s="38">
        <f t="shared" si="71"/>
        <v>0</v>
      </c>
      <c r="CB101" s="38">
        <f t="shared" si="86"/>
        <v>0</v>
      </c>
      <c r="CC101" s="5"/>
      <c r="CD101" s="38">
        <f t="shared" si="86"/>
        <v>0</v>
      </c>
      <c r="CE101" s="38">
        <f t="shared" si="86"/>
        <v>0</v>
      </c>
      <c r="CF101" s="38">
        <f t="shared" si="86"/>
        <v>0</v>
      </c>
      <c r="CG101" s="38">
        <f t="shared" si="86"/>
        <v>0</v>
      </c>
      <c r="CH101" s="38">
        <f t="shared" si="86"/>
        <v>0</v>
      </c>
      <c r="CI101" s="38">
        <f t="shared" si="86"/>
        <v>0</v>
      </c>
    </row>
    <row r="102" spans="2:89">
      <c r="B102" s="26" t="s">
        <v>61</v>
      </c>
      <c r="D102" s="38">
        <f t="shared" si="75"/>
        <v>0.89400000000000002</v>
      </c>
      <c r="E102" s="38">
        <f t="shared" si="75"/>
        <v>0.193</v>
      </c>
      <c r="F102" s="38">
        <f t="shared" si="75"/>
        <v>4.694</v>
      </c>
      <c r="G102" s="38">
        <f t="shared" si="75"/>
        <v>8.5030000000000001</v>
      </c>
      <c r="H102" s="38">
        <f t="shared" si="75"/>
        <v>0</v>
      </c>
      <c r="I102" s="38">
        <f t="shared" si="75"/>
        <v>1E-3</v>
      </c>
      <c r="J102" s="38">
        <f t="shared" si="75"/>
        <v>0</v>
      </c>
      <c r="K102" s="38">
        <f t="shared" si="75"/>
        <v>4.0359999999999996</v>
      </c>
      <c r="L102" s="38">
        <f t="shared" si="75"/>
        <v>4.6559999999999997</v>
      </c>
      <c r="M102" s="38">
        <f t="shared" si="75"/>
        <v>3.5779999999999998</v>
      </c>
      <c r="O102" s="38">
        <f t="shared" si="76"/>
        <v>11.118</v>
      </c>
      <c r="P102" s="38">
        <f t="shared" si="76"/>
        <v>3.6850000000000001</v>
      </c>
      <c r="R102" s="38">
        <f t="shared" si="77"/>
        <v>5.0439999999999996</v>
      </c>
      <c r="S102" s="38">
        <f t="shared" si="77"/>
        <v>3.1819999999999999</v>
      </c>
      <c r="T102" s="38">
        <f t="shared" si="77"/>
        <v>1E-3</v>
      </c>
      <c r="U102" s="38">
        <f t="shared" si="77"/>
        <v>0</v>
      </c>
      <c r="V102" s="38">
        <f t="shared" si="77"/>
        <v>0</v>
      </c>
      <c r="W102" s="38">
        <f t="shared" si="77"/>
        <v>0</v>
      </c>
      <c r="X102" s="38">
        <f t="shared" si="77"/>
        <v>0</v>
      </c>
      <c r="Y102" s="38">
        <f t="shared" si="77"/>
        <v>0</v>
      </c>
      <c r="AA102" s="38">
        <f t="shared" si="78"/>
        <v>4.7729999999999997</v>
      </c>
      <c r="AB102" s="38">
        <f t="shared" si="78"/>
        <v>4.7489999999999997</v>
      </c>
      <c r="AC102" s="38">
        <f t="shared" si="78"/>
        <v>3.0000000000000001E-3</v>
      </c>
      <c r="AD102" s="38">
        <f t="shared" si="78"/>
        <v>2E-3</v>
      </c>
      <c r="AE102" s="38">
        <f t="shared" si="78"/>
        <v>7.48</v>
      </c>
      <c r="AF102" s="38">
        <f t="shared" si="78"/>
        <v>2.3940000000000001</v>
      </c>
      <c r="AG102" s="38">
        <f t="shared" si="78"/>
        <v>10.907999999999999</v>
      </c>
      <c r="AH102" s="38">
        <f t="shared" si="78"/>
        <v>6.0439999999999996</v>
      </c>
      <c r="AJ102" s="38">
        <f t="shared" si="79"/>
        <v>5.0090000000000003</v>
      </c>
      <c r="AK102" s="38">
        <f t="shared" si="79"/>
        <v>4.6660000000000004</v>
      </c>
      <c r="AL102" s="38">
        <f t="shared" si="79"/>
        <v>0</v>
      </c>
      <c r="AM102" s="38">
        <f t="shared" si="79"/>
        <v>0</v>
      </c>
      <c r="AN102" s="38">
        <f t="shared" si="79"/>
        <v>2.4279999999999999</v>
      </c>
      <c r="AO102" s="38">
        <f t="shared" si="79"/>
        <v>4.1520000000000001</v>
      </c>
      <c r="AP102" s="38">
        <f t="shared" si="79"/>
        <v>2.8279999999999998</v>
      </c>
      <c r="AQ102" s="38">
        <f t="shared" si="79"/>
        <v>8.3979999999999997</v>
      </c>
      <c r="AS102" s="38">
        <f t="shared" si="80"/>
        <v>1.4319999999999999</v>
      </c>
      <c r="AT102" s="38">
        <f t="shared" si="80"/>
        <v>0.73599999999999999</v>
      </c>
      <c r="AU102" s="38"/>
      <c r="AV102" s="38">
        <f t="shared" si="85"/>
        <v>0</v>
      </c>
      <c r="AW102" s="38">
        <f t="shared" si="85"/>
        <v>1E-3</v>
      </c>
      <c r="AX102" s="38">
        <f t="shared" si="85"/>
        <v>8.3469999999999995</v>
      </c>
      <c r="AY102" s="38">
        <f t="shared" si="85"/>
        <v>7.0620000000000003</v>
      </c>
      <c r="AZ102" s="38">
        <f t="shared" si="85"/>
        <v>0</v>
      </c>
      <c r="BA102" s="5"/>
      <c r="BB102" s="38">
        <f t="shared" si="81"/>
        <v>2.7120000000000002</v>
      </c>
      <c r="BC102" s="38">
        <f t="shared" si="81"/>
        <v>4.0419999999999998</v>
      </c>
      <c r="BD102" s="38">
        <f t="shared" si="81"/>
        <v>2.8559999999999999</v>
      </c>
      <c r="BE102" s="38">
        <f t="shared" si="81"/>
        <v>2.4489999999999998</v>
      </c>
      <c r="BF102" s="38">
        <f t="shared" si="81"/>
        <v>2.1019999999999999</v>
      </c>
      <c r="BG102" s="38">
        <f t="shared" si="81"/>
        <v>5.4210000000000003</v>
      </c>
      <c r="BH102" s="5"/>
      <c r="BI102" s="38">
        <f t="shared" si="82"/>
        <v>0.30099999999999999</v>
      </c>
      <c r="BJ102" s="38">
        <f t="shared" si="82"/>
        <v>4.9000000000000002E-2</v>
      </c>
      <c r="BK102" s="38">
        <f t="shared" si="82"/>
        <v>0.98599999999999999</v>
      </c>
      <c r="BL102" s="38">
        <f t="shared" si="82"/>
        <v>0.19800000000000001</v>
      </c>
      <c r="BM102" s="5"/>
      <c r="BN102" s="38">
        <f t="shared" si="83"/>
        <v>13.682</v>
      </c>
      <c r="BO102" s="38">
        <f t="shared" si="83"/>
        <v>12.01</v>
      </c>
      <c r="BP102" s="5"/>
      <c r="BQ102" s="38">
        <f t="shared" si="84"/>
        <v>0.317</v>
      </c>
      <c r="BR102" s="38">
        <f t="shared" si="84"/>
        <v>1.7290000000000001</v>
      </c>
      <c r="BS102" s="38">
        <f t="shared" si="84"/>
        <v>0</v>
      </c>
      <c r="BT102" s="38">
        <f t="shared" si="84"/>
        <v>1E-3</v>
      </c>
      <c r="BU102" s="38">
        <f t="shared" si="84"/>
        <v>1.46</v>
      </c>
      <c r="BV102" s="38">
        <f t="shared" si="84"/>
        <v>3.3250000000000002</v>
      </c>
      <c r="BW102" s="38">
        <f t="shared" si="84"/>
        <v>0.98699999999999999</v>
      </c>
      <c r="BX102" s="38">
        <f t="shared" si="84"/>
        <v>2.0579999999999998</v>
      </c>
      <c r="BZ102" s="38">
        <f t="shared" si="71"/>
        <v>0</v>
      </c>
      <c r="CB102" s="38">
        <f t="shared" si="86"/>
        <v>0</v>
      </c>
      <c r="CC102" s="5"/>
      <c r="CD102" s="38">
        <f t="shared" si="86"/>
        <v>0</v>
      </c>
      <c r="CE102" s="38">
        <f t="shared" si="86"/>
        <v>0</v>
      </c>
      <c r="CF102" s="38">
        <f t="shared" si="86"/>
        <v>0</v>
      </c>
      <c r="CG102" s="38">
        <f t="shared" si="86"/>
        <v>0</v>
      </c>
      <c r="CH102" s="38">
        <f t="shared" si="86"/>
        <v>0</v>
      </c>
      <c r="CI102" s="38">
        <f t="shared" si="86"/>
        <v>0</v>
      </c>
    </row>
    <row r="103" spans="2:89">
      <c r="B103" s="26" t="s">
        <v>62</v>
      </c>
      <c r="D103" s="38">
        <f t="shared" si="75"/>
        <v>0.89</v>
      </c>
      <c r="E103" s="38">
        <f t="shared" si="75"/>
        <v>0.186</v>
      </c>
      <c r="F103" s="38">
        <f t="shared" si="75"/>
        <v>4.6970000000000001</v>
      </c>
      <c r="G103" s="38">
        <f t="shared" si="75"/>
        <v>8.4920000000000009</v>
      </c>
      <c r="H103" s="38">
        <f t="shared" si="75"/>
        <v>1E-3</v>
      </c>
      <c r="I103" s="38">
        <f t="shared" si="75"/>
        <v>0</v>
      </c>
      <c r="J103" s="38">
        <f t="shared" si="75"/>
        <v>0</v>
      </c>
      <c r="K103" s="38">
        <f t="shared" si="75"/>
        <v>4.0179999999999998</v>
      </c>
      <c r="L103" s="38">
        <f t="shared" si="75"/>
        <v>4.6449999999999996</v>
      </c>
      <c r="M103" s="38">
        <f t="shared" si="75"/>
        <v>3.589</v>
      </c>
      <c r="O103" s="38">
        <f t="shared" si="76"/>
        <v>11.1</v>
      </c>
      <c r="P103" s="38">
        <f t="shared" si="76"/>
        <v>3.6669999999999998</v>
      </c>
      <c r="R103" s="38">
        <f t="shared" si="77"/>
        <v>5.0529999999999999</v>
      </c>
      <c r="S103" s="38">
        <f t="shared" si="77"/>
        <v>3.181</v>
      </c>
      <c r="T103" s="38">
        <f t="shared" si="77"/>
        <v>1E-3</v>
      </c>
      <c r="U103" s="38">
        <f t="shared" si="77"/>
        <v>0</v>
      </c>
      <c r="V103" s="38">
        <f t="shared" si="77"/>
        <v>0</v>
      </c>
      <c r="W103" s="38">
        <f t="shared" si="77"/>
        <v>0</v>
      </c>
      <c r="X103" s="38">
        <f t="shared" si="77"/>
        <v>0</v>
      </c>
      <c r="Y103" s="38">
        <f t="shared" si="77"/>
        <v>0</v>
      </c>
      <c r="AA103" s="38">
        <f t="shared" si="78"/>
        <v>4.7709999999999999</v>
      </c>
      <c r="AB103" s="38">
        <f t="shared" si="78"/>
        <v>4.7530000000000001</v>
      </c>
      <c r="AC103" s="38">
        <f t="shared" si="78"/>
        <v>3.0000000000000001E-3</v>
      </c>
      <c r="AD103" s="38">
        <f t="shared" si="78"/>
        <v>2E-3</v>
      </c>
      <c r="AE103" s="38">
        <f t="shared" si="78"/>
        <v>7.476</v>
      </c>
      <c r="AF103" s="38">
        <f t="shared" si="78"/>
        <v>2.3940000000000001</v>
      </c>
      <c r="AG103" s="38">
        <f t="shared" si="78"/>
        <v>10.823</v>
      </c>
      <c r="AH103" s="38">
        <f t="shared" si="78"/>
        <v>6.0940000000000003</v>
      </c>
      <c r="AJ103" s="38">
        <f t="shared" si="79"/>
        <v>5.0119999999999996</v>
      </c>
      <c r="AK103" s="38">
        <f t="shared" si="79"/>
        <v>4.6630000000000003</v>
      </c>
      <c r="AL103" s="38">
        <f t="shared" si="79"/>
        <v>0</v>
      </c>
      <c r="AM103" s="38">
        <f t="shared" si="79"/>
        <v>0</v>
      </c>
      <c r="AN103" s="38">
        <f t="shared" si="79"/>
        <v>2.4079999999999999</v>
      </c>
      <c r="AO103" s="38">
        <f t="shared" si="79"/>
        <v>4.1749999999999998</v>
      </c>
      <c r="AP103" s="38">
        <f t="shared" si="79"/>
        <v>2.8479999999999999</v>
      </c>
      <c r="AQ103" s="38">
        <f t="shared" si="79"/>
        <v>8.3019999999999996</v>
      </c>
      <c r="AS103" s="38">
        <f t="shared" si="80"/>
        <v>1.4330000000000001</v>
      </c>
      <c r="AT103" s="38">
        <f t="shared" si="80"/>
        <v>0.73599999999999999</v>
      </c>
      <c r="AU103" s="38"/>
      <c r="AV103" s="38">
        <f t="shared" si="85"/>
        <v>0</v>
      </c>
      <c r="AW103" s="38">
        <f t="shared" si="85"/>
        <v>0</v>
      </c>
      <c r="AX103" s="38">
        <f t="shared" si="85"/>
        <v>8.3130000000000006</v>
      </c>
      <c r="AY103" s="38">
        <f t="shared" si="85"/>
        <v>7.101</v>
      </c>
      <c r="AZ103" s="38">
        <f t="shared" si="85"/>
        <v>0</v>
      </c>
      <c r="BA103" s="5"/>
      <c r="BB103" s="38">
        <f t="shared" si="81"/>
        <v>2.702</v>
      </c>
      <c r="BC103" s="38">
        <f t="shared" si="81"/>
        <v>4.0439999999999996</v>
      </c>
      <c r="BD103" s="38">
        <f t="shared" si="81"/>
        <v>2.863</v>
      </c>
      <c r="BE103" s="38">
        <f t="shared" si="81"/>
        <v>2.448</v>
      </c>
      <c r="BF103" s="38">
        <f t="shared" si="81"/>
        <v>2.1019999999999999</v>
      </c>
      <c r="BG103" s="38">
        <f t="shared" si="81"/>
        <v>5.4290000000000003</v>
      </c>
      <c r="BH103" s="5"/>
      <c r="BI103" s="38">
        <f t="shared" si="82"/>
        <v>0.30499999999999999</v>
      </c>
      <c r="BJ103" s="38">
        <f t="shared" si="82"/>
        <v>0.05</v>
      </c>
      <c r="BK103" s="38">
        <f t="shared" si="82"/>
        <v>0.98499999999999999</v>
      </c>
      <c r="BL103" s="38">
        <f t="shared" si="82"/>
        <v>0.19800000000000001</v>
      </c>
      <c r="BM103" s="5"/>
      <c r="BN103" s="38">
        <f t="shared" si="83"/>
        <v>13.638999999999999</v>
      </c>
      <c r="BO103" s="38">
        <f t="shared" si="83"/>
        <v>11.974</v>
      </c>
      <c r="BP103" s="5"/>
      <c r="BQ103" s="38">
        <f t="shared" si="84"/>
        <v>0.314</v>
      </c>
      <c r="BR103" s="38">
        <f t="shared" si="84"/>
        <v>1.732</v>
      </c>
      <c r="BS103" s="38">
        <f t="shared" si="84"/>
        <v>0</v>
      </c>
      <c r="BT103" s="38">
        <f t="shared" si="84"/>
        <v>0</v>
      </c>
      <c r="BU103" s="38">
        <f t="shared" si="84"/>
        <v>1.45</v>
      </c>
      <c r="BV103" s="38">
        <f t="shared" si="84"/>
        <v>3.3159999999999998</v>
      </c>
      <c r="BW103" s="38">
        <f t="shared" si="84"/>
        <v>0.98199999999999998</v>
      </c>
      <c r="BX103" s="38">
        <f t="shared" si="84"/>
        <v>2.0609999999999999</v>
      </c>
      <c r="BZ103" s="38">
        <f t="shared" si="71"/>
        <v>0</v>
      </c>
      <c r="CB103" s="38">
        <f t="shared" si="86"/>
        <v>0</v>
      </c>
      <c r="CC103" s="5"/>
      <c r="CD103" s="38">
        <f t="shared" si="86"/>
        <v>0</v>
      </c>
      <c r="CE103" s="38">
        <f t="shared" si="86"/>
        <v>0</v>
      </c>
      <c r="CF103" s="38">
        <f t="shared" si="86"/>
        <v>0</v>
      </c>
      <c r="CG103" s="38">
        <f t="shared" si="86"/>
        <v>0</v>
      </c>
      <c r="CH103" s="38">
        <f t="shared" si="86"/>
        <v>0</v>
      </c>
      <c r="CI103" s="38">
        <f t="shared" si="86"/>
        <v>0</v>
      </c>
    </row>
    <row r="104" spans="2:89">
      <c r="B104" s="21" t="s">
        <v>63</v>
      </c>
      <c r="D104" s="38">
        <f t="shared" si="75"/>
        <v>0.88300000000000001</v>
      </c>
      <c r="E104" s="38">
        <f t="shared" si="75"/>
        <v>0.184</v>
      </c>
      <c r="F104" s="38">
        <f t="shared" si="75"/>
        <v>4.694</v>
      </c>
      <c r="G104" s="38">
        <f t="shared" si="75"/>
        <v>8.4930000000000003</v>
      </c>
      <c r="H104" s="38">
        <f t="shared" si="75"/>
        <v>0</v>
      </c>
      <c r="I104" s="38">
        <f t="shared" si="75"/>
        <v>0</v>
      </c>
      <c r="J104" s="38">
        <f t="shared" si="75"/>
        <v>0</v>
      </c>
      <c r="K104" s="38">
        <f t="shared" si="75"/>
        <v>4.0439999999999996</v>
      </c>
      <c r="L104" s="38">
        <f t="shared" si="75"/>
        <v>4.6769999999999996</v>
      </c>
      <c r="M104" s="38">
        <f t="shared" si="75"/>
        <v>3.56</v>
      </c>
      <c r="O104" s="38">
        <f t="shared" si="76"/>
        <v>11.122</v>
      </c>
      <c r="P104" s="38">
        <f t="shared" si="76"/>
        <v>3.6389999999999998</v>
      </c>
      <c r="R104" s="38">
        <f t="shared" si="77"/>
        <v>5.07</v>
      </c>
      <c r="S104" s="38">
        <f t="shared" si="77"/>
        <v>3.1859999999999999</v>
      </c>
      <c r="T104" s="38">
        <f t="shared" si="77"/>
        <v>1E-3</v>
      </c>
      <c r="U104" s="38">
        <f t="shared" si="77"/>
        <v>0</v>
      </c>
      <c r="V104" s="38">
        <f t="shared" si="77"/>
        <v>0</v>
      </c>
      <c r="W104" s="38">
        <f t="shared" si="77"/>
        <v>0</v>
      </c>
      <c r="X104" s="38">
        <f t="shared" si="77"/>
        <v>0</v>
      </c>
      <c r="Y104" s="38">
        <f t="shared" si="77"/>
        <v>0</v>
      </c>
      <c r="AA104" s="38">
        <f t="shared" si="78"/>
        <v>4.782</v>
      </c>
      <c r="AB104" s="38">
        <f t="shared" si="78"/>
        <v>4.7560000000000002</v>
      </c>
      <c r="AC104" s="38">
        <f t="shared" si="78"/>
        <v>2E-3</v>
      </c>
      <c r="AD104" s="38">
        <f t="shared" si="78"/>
        <v>2E-3</v>
      </c>
      <c r="AE104" s="38">
        <f t="shared" si="78"/>
        <v>7.4089999999999998</v>
      </c>
      <c r="AF104" s="38">
        <f t="shared" si="78"/>
        <v>2.3769999999999998</v>
      </c>
      <c r="AG104" s="38">
        <f t="shared" si="78"/>
        <v>10.893000000000001</v>
      </c>
      <c r="AH104" s="38">
        <f t="shared" si="78"/>
        <v>6.1740000000000004</v>
      </c>
      <c r="AJ104" s="38">
        <f t="shared" si="79"/>
        <v>5.0119999999999996</v>
      </c>
      <c r="AK104" s="38">
        <f t="shared" si="79"/>
        <v>4.66</v>
      </c>
      <c r="AL104" s="38">
        <f t="shared" si="79"/>
        <v>0</v>
      </c>
      <c r="AM104" s="38">
        <f t="shared" si="79"/>
        <v>0</v>
      </c>
      <c r="AN104" s="38">
        <f t="shared" si="79"/>
        <v>2.552</v>
      </c>
      <c r="AO104" s="38">
        <f t="shared" si="79"/>
        <v>4.1539999999999999</v>
      </c>
      <c r="AP104" s="38">
        <f t="shared" si="79"/>
        <v>2.7909999999999999</v>
      </c>
      <c r="AQ104" s="38">
        <f t="shared" si="79"/>
        <v>8.3789999999999996</v>
      </c>
      <c r="AS104" s="38">
        <f t="shared" si="80"/>
        <v>1.43</v>
      </c>
      <c r="AT104" s="38">
        <f t="shared" si="80"/>
        <v>0.72899999999999998</v>
      </c>
      <c r="AU104" s="38"/>
      <c r="AV104" s="38">
        <f t="shared" si="85"/>
        <v>0</v>
      </c>
      <c r="AW104" s="38">
        <f t="shared" si="85"/>
        <v>0</v>
      </c>
      <c r="AX104" s="38">
        <f t="shared" si="85"/>
        <v>8.4280000000000008</v>
      </c>
      <c r="AY104" s="38">
        <f t="shared" si="85"/>
        <v>7.14</v>
      </c>
      <c r="AZ104" s="38">
        <f t="shared" si="85"/>
        <v>0</v>
      </c>
      <c r="BA104" s="5"/>
      <c r="BB104" s="38">
        <f t="shared" si="81"/>
        <v>2.7</v>
      </c>
      <c r="BC104" s="38">
        <f t="shared" si="81"/>
        <v>4.0410000000000004</v>
      </c>
      <c r="BD104" s="38">
        <f t="shared" si="81"/>
        <v>2.8639999999999999</v>
      </c>
      <c r="BE104" s="38">
        <f t="shared" si="81"/>
        <v>2.48</v>
      </c>
      <c r="BF104" s="38">
        <f t="shared" si="81"/>
        <v>2.0960000000000001</v>
      </c>
      <c r="BG104" s="38">
        <f t="shared" si="81"/>
        <v>5.6189999999999998</v>
      </c>
      <c r="BH104" s="5"/>
      <c r="BI104" s="38">
        <f t="shared" si="82"/>
        <v>0.30199999999999999</v>
      </c>
      <c r="BJ104" s="38">
        <f t="shared" si="82"/>
        <v>4.9000000000000002E-2</v>
      </c>
      <c r="BK104" s="38">
        <f t="shared" si="82"/>
        <v>0.98599999999999999</v>
      </c>
      <c r="BL104" s="38">
        <f t="shared" si="82"/>
        <v>0.19900000000000001</v>
      </c>
      <c r="BM104" s="5"/>
      <c r="BN104" s="38">
        <f t="shared" si="83"/>
        <v>13.673</v>
      </c>
      <c r="BO104" s="38">
        <f t="shared" si="83"/>
        <v>11.903</v>
      </c>
      <c r="BP104" s="5"/>
      <c r="BQ104" s="38">
        <f t="shared" si="84"/>
        <v>0.315</v>
      </c>
      <c r="BR104" s="38">
        <f t="shared" si="84"/>
        <v>1.7290000000000001</v>
      </c>
      <c r="BS104" s="38">
        <f t="shared" si="84"/>
        <v>0</v>
      </c>
      <c r="BT104" s="38">
        <f t="shared" si="84"/>
        <v>1E-3</v>
      </c>
      <c r="BU104" s="38">
        <f t="shared" si="84"/>
        <v>1.4610000000000001</v>
      </c>
      <c r="BV104" s="38">
        <f t="shared" si="84"/>
        <v>3.3109999999999999</v>
      </c>
      <c r="BW104" s="38">
        <f t="shared" si="84"/>
        <v>0.98399999999999999</v>
      </c>
      <c r="BX104" s="38">
        <f t="shared" si="84"/>
        <v>2.0539999999999998</v>
      </c>
      <c r="BZ104" s="38">
        <f t="shared" si="71"/>
        <v>0</v>
      </c>
      <c r="CB104" s="38">
        <f t="shared" si="86"/>
        <v>0</v>
      </c>
      <c r="CC104" s="5"/>
      <c r="CD104" s="38">
        <f t="shared" si="86"/>
        <v>0</v>
      </c>
      <c r="CE104" s="38">
        <f t="shared" si="86"/>
        <v>0</v>
      </c>
      <c r="CF104" s="38">
        <f t="shared" si="86"/>
        <v>0</v>
      </c>
      <c r="CG104" s="38">
        <f t="shared" si="86"/>
        <v>0</v>
      </c>
      <c r="CH104" s="38">
        <f t="shared" si="86"/>
        <v>0</v>
      </c>
      <c r="CI104" s="38">
        <f t="shared" si="86"/>
        <v>0</v>
      </c>
    </row>
    <row r="105" spans="2:89"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CC105" s="5"/>
    </row>
    <row r="106" spans="2:89"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CC106" s="5"/>
    </row>
    <row r="107" spans="2:89"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CC107" s="5"/>
    </row>
    <row r="108" spans="2:89"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CC108" s="5"/>
    </row>
    <row r="109" spans="2:89" ht="38.25">
      <c r="B109" s="37"/>
      <c r="D109" s="98" t="s">
        <v>67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5"/>
      <c r="O109" s="43" t="s">
        <v>78</v>
      </c>
      <c r="P109" s="43" t="s">
        <v>78</v>
      </c>
      <c r="R109" s="100" t="s">
        <v>81</v>
      </c>
      <c r="S109" s="101"/>
      <c r="T109" s="101"/>
      <c r="U109" s="101"/>
      <c r="V109" s="101"/>
      <c r="W109" s="101"/>
      <c r="X109" s="101"/>
      <c r="Y109" s="101"/>
      <c r="Z109" s="5"/>
      <c r="AA109" s="102" t="s">
        <v>84</v>
      </c>
      <c r="AB109" s="103"/>
      <c r="AC109" s="103"/>
      <c r="AD109" s="103"/>
      <c r="AE109" s="103"/>
      <c r="AF109" s="103"/>
      <c r="AG109" s="103"/>
      <c r="AH109" s="103"/>
      <c r="AI109" s="5"/>
      <c r="AJ109" s="104" t="s">
        <v>91</v>
      </c>
      <c r="AK109" s="105"/>
      <c r="AL109" s="105"/>
      <c r="AM109" s="105"/>
      <c r="AN109" s="105"/>
      <c r="AO109" s="105"/>
      <c r="AP109" s="105"/>
      <c r="AQ109" s="105"/>
      <c r="AR109" s="5"/>
      <c r="AS109" s="116" t="s">
        <v>92</v>
      </c>
      <c r="AT109" s="117"/>
      <c r="AU109" s="60"/>
      <c r="AV109" s="108" t="s">
        <v>93</v>
      </c>
      <c r="AW109" s="108"/>
      <c r="AX109" s="108"/>
      <c r="AY109" s="108"/>
      <c r="AZ109" s="108"/>
      <c r="BA109" s="5"/>
      <c r="BB109" s="110" t="s">
        <v>94</v>
      </c>
      <c r="BC109" s="111"/>
      <c r="BD109" s="111"/>
      <c r="BE109" s="111"/>
      <c r="BF109" s="111"/>
      <c r="BG109" s="111"/>
      <c r="BH109" s="5"/>
      <c r="BI109" s="112" t="s">
        <v>95</v>
      </c>
      <c r="BJ109" s="113"/>
      <c r="BK109" s="113"/>
      <c r="BL109" s="113"/>
      <c r="BM109" s="5"/>
      <c r="BN109" s="114" t="s">
        <v>96</v>
      </c>
      <c r="BO109" s="115"/>
      <c r="BP109" s="5"/>
      <c r="BQ109" s="118" t="s">
        <v>99</v>
      </c>
      <c r="BR109" s="119"/>
      <c r="BS109" s="119"/>
      <c r="BT109" s="119"/>
      <c r="BU109" s="119"/>
      <c r="BV109" s="119"/>
      <c r="BW109" s="119"/>
      <c r="BX109" s="119"/>
      <c r="BZ109" s="44" t="s">
        <v>102</v>
      </c>
      <c r="CB109" s="5" t="s">
        <v>111</v>
      </c>
      <c r="CC109" s="5"/>
    </row>
    <row r="110" spans="2:89" ht="51">
      <c r="B110" s="37"/>
      <c r="D110" s="41" t="s">
        <v>68</v>
      </c>
      <c r="E110" s="41" t="s">
        <v>69</v>
      </c>
      <c r="F110" s="41" t="s">
        <v>70</v>
      </c>
      <c r="G110" s="41" t="s">
        <v>71</v>
      </c>
      <c r="H110" s="42" t="s">
        <v>72</v>
      </c>
      <c r="I110" s="42" t="s">
        <v>73</v>
      </c>
      <c r="J110" s="42" t="s">
        <v>74</v>
      </c>
      <c r="K110" s="42" t="s">
        <v>75</v>
      </c>
      <c r="L110" s="42" t="s">
        <v>76</v>
      </c>
      <c r="M110" s="42" t="s">
        <v>77</v>
      </c>
      <c r="N110" s="5"/>
      <c r="O110" s="42" t="s">
        <v>79</v>
      </c>
      <c r="P110" s="42" t="s">
        <v>80</v>
      </c>
      <c r="R110" s="42" t="s">
        <v>82</v>
      </c>
      <c r="S110" s="42" t="s">
        <v>83</v>
      </c>
      <c r="T110" s="42" t="s">
        <v>72</v>
      </c>
      <c r="U110" s="42" t="s">
        <v>73</v>
      </c>
      <c r="V110" s="42" t="s">
        <v>74</v>
      </c>
      <c r="W110" s="42" t="s">
        <v>75</v>
      </c>
      <c r="X110" s="42" t="s">
        <v>76</v>
      </c>
      <c r="Y110" s="42" t="s">
        <v>77</v>
      </c>
      <c r="Z110" s="5"/>
      <c r="AA110" s="42" t="s">
        <v>85</v>
      </c>
      <c r="AB110" s="42" t="s">
        <v>86</v>
      </c>
      <c r="AC110" s="42" t="s">
        <v>72</v>
      </c>
      <c r="AD110" s="42" t="s">
        <v>73</v>
      </c>
      <c r="AE110" s="42" t="s">
        <v>87</v>
      </c>
      <c r="AF110" s="42" t="s">
        <v>88</v>
      </c>
      <c r="AG110" s="42" t="s">
        <v>89</v>
      </c>
      <c r="AH110" s="42" t="s">
        <v>90</v>
      </c>
      <c r="AI110" s="5"/>
      <c r="AJ110" s="42" t="s">
        <v>82</v>
      </c>
      <c r="AK110" s="42" t="s">
        <v>83</v>
      </c>
      <c r="AL110" s="42" t="s">
        <v>72</v>
      </c>
      <c r="AM110" s="42" t="s">
        <v>73</v>
      </c>
      <c r="AN110" s="42" t="s">
        <v>74</v>
      </c>
      <c r="AO110" s="42" t="s">
        <v>75</v>
      </c>
      <c r="AP110" s="42" t="s">
        <v>76</v>
      </c>
      <c r="AQ110" s="42" t="s">
        <v>77</v>
      </c>
      <c r="AR110" s="5"/>
      <c r="AS110" s="63" t="s">
        <v>82</v>
      </c>
      <c r="AT110" s="64" t="s">
        <v>83</v>
      </c>
      <c r="AU110" s="61"/>
      <c r="AV110" s="73" t="s">
        <v>103</v>
      </c>
      <c r="AW110" s="73" t="s">
        <v>104</v>
      </c>
      <c r="AX110" s="74" t="s">
        <v>87</v>
      </c>
      <c r="AY110" s="74" t="s">
        <v>89</v>
      </c>
      <c r="AZ110" s="74" t="s">
        <v>90</v>
      </c>
      <c r="BA110" s="5"/>
      <c r="BB110" s="42" t="s">
        <v>85</v>
      </c>
      <c r="BC110" s="42" t="s">
        <v>86</v>
      </c>
      <c r="BD110" s="42" t="s">
        <v>87</v>
      </c>
      <c r="BE110" s="42" t="s">
        <v>88</v>
      </c>
      <c r="BF110" s="42" t="s">
        <v>89</v>
      </c>
      <c r="BG110" s="42" t="s">
        <v>90</v>
      </c>
      <c r="BH110" s="5"/>
      <c r="BI110" s="42" t="s">
        <v>87</v>
      </c>
      <c r="BJ110" s="42" t="s">
        <v>88</v>
      </c>
      <c r="BK110" s="42" t="s">
        <v>89</v>
      </c>
      <c r="BL110" s="42" t="s">
        <v>90</v>
      </c>
      <c r="BM110" s="5"/>
      <c r="BN110" s="42" t="s">
        <v>97</v>
      </c>
      <c r="BO110" s="42" t="s">
        <v>98</v>
      </c>
      <c r="BP110" s="5"/>
      <c r="BQ110" s="42" t="s">
        <v>100</v>
      </c>
      <c r="BR110" s="42" t="s">
        <v>101</v>
      </c>
      <c r="BS110" s="42" t="s">
        <v>24</v>
      </c>
      <c r="BT110" s="42" t="s">
        <v>25</v>
      </c>
      <c r="BU110" s="42" t="s">
        <v>74</v>
      </c>
      <c r="BV110" s="42" t="s">
        <v>75</v>
      </c>
      <c r="BW110" s="42" t="s">
        <v>76</v>
      </c>
      <c r="BX110" s="42" t="s">
        <v>77</v>
      </c>
      <c r="CC110" s="5"/>
      <c r="CD110" s="76" t="s">
        <v>112</v>
      </c>
      <c r="CE110" s="76" t="s">
        <v>113</v>
      </c>
      <c r="CF110" s="76" t="s">
        <v>114</v>
      </c>
      <c r="CG110" s="76" t="s">
        <v>115</v>
      </c>
      <c r="CH110" s="76" t="s">
        <v>116</v>
      </c>
      <c r="CI110" s="76" t="s">
        <v>117</v>
      </c>
    </row>
    <row r="111" spans="2:89">
      <c r="B111" s="21" t="s">
        <v>40</v>
      </c>
      <c r="D111" s="81">
        <f>'[1]18.12.19 по пст'!D111</f>
        <v>653</v>
      </c>
      <c r="E111" s="81">
        <f>'[1]18.12.19 по пст'!E111</f>
        <v>197</v>
      </c>
      <c r="F111" s="81">
        <f>'[1]18.12.19 по пст'!F111</f>
        <v>4453</v>
      </c>
      <c r="G111" s="81">
        <f>'[1]18.12.19 по пст'!G111</f>
        <v>8998</v>
      </c>
      <c r="H111" s="81">
        <f>'[1]18.12.19 по пст'!H111</f>
        <v>0</v>
      </c>
      <c r="I111" s="81">
        <f>'[1]18.12.19 по пст'!I111</f>
        <v>0</v>
      </c>
      <c r="J111" s="81">
        <f>'[1]18.12.19 по пст'!J111</f>
        <v>0</v>
      </c>
      <c r="K111" s="81">
        <f>'[1]18.12.19 по пст'!K111</f>
        <v>4020</v>
      </c>
      <c r="L111" s="81">
        <f>'[1]18.12.19 по пст'!L111</f>
        <v>4660</v>
      </c>
      <c r="M111" s="81">
        <f>'[1]18.12.19 по пст'!M111</f>
        <v>3594</v>
      </c>
      <c r="N111" s="5"/>
      <c r="O111" s="81">
        <f>'[1]18.12.19 по пст'!O111</f>
        <v>11099</v>
      </c>
      <c r="P111" s="81">
        <f>'[1]18.12.19 по пст'!P111</f>
        <v>3690</v>
      </c>
      <c r="R111" s="81">
        <f>'[1]18.12.19 по пст'!R111</f>
        <v>5067</v>
      </c>
      <c r="S111" s="81">
        <f>'[1]18.12.19 по пст'!S111</f>
        <v>3176</v>
      </c>
      <c r="T111" s="81">
        <f>'[1]18.12.19 по пст'!T111</f>
        <v>1</v>
      </c>
      <c r="U111" s="81">
        <f>'[1]18.12.19 по пст'!U111</f>
        <v>0</v>
      </c>
      <c r="V111" s="81">
        <f>'[1]18.12.19 по пст'!V111</f>
        <v>0</v>
      </c>
      <c r="W111" s="81">
        <f>'[1]18.12.19 по пст'!W111</f>
        <v>0</v>
      </c>
      <c r="X111" s="81">
        <f>'[1]18.12.19 по пст'!X111</f>
        <v>0</v>
      </c>
      <c r="Y111" s="81">
        <f>'[1]18.12.19 по пст'!Y111</f>
        <v>0</v>
      </c>
      <c r="Z111" s="5"/>
      <c r="AA111" s="81">
        <f>'[1]18.12.19 по пст'!AA111</f>
        <v>5029</v>
      </c>
      <c r="AB111" s="81">
        <f>'[1]18.12.19 по пст'!AB111</f>
        <v>4497</v>
      </c>
      <c r="AC111" s="81">
        <f>'[1]18.12.19 по пст'!AC111</f>
        <v>2</v>
      </c>
      <c r="AD111" s="81">
        <f>'[1]18.12.19 по пст'!AD111</f>
        <v>2</v>
      </c>
      <c r="AE111" s="81">
        <f>'[1]18.12.19 по пст'!AE111</f>
        <v>7382</v>
      </c>
      <c r="AF111" s="81">
        <f>'[1]18.12.19 по пст'!AF111</f>
        <v>2371</v>
      </c>
      <c r="AG111" s="81">
        <f>'[1]18.12.19 по пст'!AG111</f>
        <v>10875</v>
      </c>
      <c r="AH111" s="81">
        <f>'[1]18.12.19 по пст'!AH111</f>
        <v>5701</v>
      </c>
      <c r="AI111" s="5"/>
      <c r="AJ111" s="81">
        <f>'[1]18.12.19 по пст'!AJ111</f>
        <v>5092</v>
      </c>
      <c r="AK111" s="81">
        <f>'[1]18.12.19 по пст'!AK111</f>
        <v>4825</v>
      </c>
      <c r="AL111" s="81">
        <f>'[1]18.12.19 по пст'!AL111</f>
        <v>0</v>
      </c>
      <c r="AM111" s="81">
        <f>'[1]18.12.19 по пст'!AM111</f>
        <v>0</v>
      </c>
      <c r="AN111" s="81">
        <f>'[1]18.12.19 по пст'!AN111</f>
        <v>2723</v>
      </c>
      <c r="AO111" s="81">
        <f>'[1]18.12.19 по пст'!AO111</f>
        <v>4164</v>
      </c>
      <c r="AP111" s="81">
        <f>'[1]18.12.19 по пст'!AP111</f>
        <v>2821</v>
      </c>
      <c r="AQ111" s="81">
        <f>'[1]18.12.19 по пст'!AQ111</f>
        <v>8350</v>
      </c>
      <c r="AR111" s="5"/>
      <c r="AS111" s="81">
        <f>'[1]18.12.19 по пст'!AS111</f>
        <v>1404</v>
      </c>
      <c r="AT111" s="81">
        <f>'[1]18.12.19 по пст'!AT111</f>
        <v>745</v>
      </c>
      <c r="AU111" s="62"/>
      <c r="AV111" s="81">
        <f>'[1]18.12.19 по пст'!AV111</f>
        <v>0</v>
      </c>
      <c r="AW111" s="81">
        <f>'[1]18.12.19 по пст'!AW111</f>
        <v>1</v>
      </c>
      <c r="AX111" s="81">
        <f>'[1]18.12.19 по пст'!AX111</f>
        <v>8394</v>
      </c>
      <c r="AY111" s="81">
        <f>'[1]18.12.19 по пст'!AY111</f>
        <v>7100</v>
      </c>
      <c r="AZ111" s="81">
        <f>'[1]18.12.19 по пст'!AZ111</f>
        <v>0</v>
      </c>
      <c r="BA111" s="5"/>
      <c r="BB111" s="81">
        <f>'[1]18.12.19 по пст'!BB111</f>
        <v>2696</v>
      </c>
      <c r="BC111" s="81">
        <f>'[1]18.12.19 по пст'!BC111</f>
        <v>4005</v>
      </c>
      <c r="BD111" s="81">
        <f>'[1]18.12.19 по пст'!BD111</f>
        <v>2812</v>
      </c>
      <c r="BE111" s="81">
        <f>'[1]18.12.19 по пст'!BE111</f>
        <v>2477</v>
      </c>
      <c r="BF111" s="81">
        <f>'[1]18.12.19 по пст'!BF111</f>
        <v>2102</v>
      </c>
      <c r="BG111" s="81">
        <f>'[1]18.12.19 по пст'!BG111</f>
        <v>5398</v>
      </c>
      <c r="BH111" s="5"/>
      <c r="BI111" s="81">
        <f>'[1]18.12.19 по пст'!BI111</f>
        <v>677</v>
      </c>
      <c r="BJ111" s="81">
        <f>'[1]18.12.19 по пст'!BJ111</f>
        <v>50</v>
      </c>
      <c r="BK111" s="81">
        <f>'[1]18.12.19 по пст'!BK111</f>
        <v>672</v>
      </c>
      <c r="BL111" s="81">
        <f>'[1]18.12.19 по пст'!BL111</f>
        <v>195</v>
      </c>
      <c r="BM111" s="5"/>
      <c r="BN111" s="81">
        <f>'[1]18.12.19 по пст'!BN111</f>
        <v>13683</v>
      </c>
      <c r="BO111" s="81">
        <f>'[1]18.12.19 по пст'!BO111</f>
        <v>11869</v>
      </c>
      <c r="BP111" s="5"/>
      <c r="BQ111" s="81">
        <f>'[1]18.12.19 по пст'!BQ111</f>
        <v>345</v>
      </c>
      <c r="BR111" s="81">
        <f>'[1]18.12.19 по пст'!BR111</f>
        <v>1732</v>
      </c>
      <c r="BS111" s="81">
        <f>'[1]18.12.19 по пст'!BS111</f>
        <v>0</v>
      </c>
      <c r="BT111" s="81">
        <f>'[1]18.12.19 по пст'!BT111</f>
        <v>1</v>
      </c>
      <c r="BU111" s="81">
        <f>'[1]18.12.19 по пст'!BU111</f>
        <v>1456</v>
      </c>
      <c r="BV111" s="81">
        <f>'[1]18.12.19 по пст'!BV111</f>
        <v>3300</v>
      </c>
      <c r="BW111" s="81">
        <f>'[1]18.12.19 по пст'!BW111</f>
        <v>984</v>
      </c>
      <c r="BX111" s="81">
        <f>'[1]18.12.19 по пст'!BX111</f>
        <v>2048</v>
      </c>
      <c r="BZ111" s="81">
        <f>'[1]18.12.19 по пст'!BZ111</f>
        <v>0</v>
      </c>
      <c r="CB111" s="5">
        <f>SUM(CD111:CI111)</f>
        <v>0</v>
      </c>
      <c r="CC111" s="40"/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K111" s="2">
        <v>22879.200000000001</v>
      </c>
    </row>
    <row r="112" spans="2:89">
      <c r="B112" s="25" t="s">
        <v>41</v>
      </c>
      <c r="D112" s="81">
        <f>'[1]18.12.19 по пст'!D112</f>
        <v>651</v>
      </c>
      <c r="E112" s="81">
        <f>'[1]18.12.19 по пст'!E112</f>
        <v>199</v>
      </c>
      <c r="F112" s="81">
        <f>'[1]18.12.19 по пст'!F112</f>
        <v>4451</v>
      </c>
      <c r="G112" s="81">
        <f>'[1]18.12.19 по пст'!G112</f>
        <v>8994</v>
      </c>
      <c r="H112" s="81">
        <f>'[1]18.12.19 по пст'!H112</f>
        <v>1</v>
      </c>
      <c r="I112" s="81">
        <f>'[1]18.12.19 по пст'!I112</f>
        <v>0</v>
      </c>
      <c r="J112" s="81">
        <f>'[1]18.12.19 по пст'!J112</f>
        <v>0</v>
      </c>
      <c r="K112" s="81">
        <f>'[1]18.12.19 по пст'!K112</f>
        <v>3983</v>
      </c>
      <c r="L112" s="81">
        <f>'[1]18.12.19 по пст'!L112</f>
        <v>4652</v>
      </c>
      <c r="M112" s="81">
        <f>'[1]18.12.19 по пст'!M112</f>
        <v>3562</v>
      </c>
      <c r="N112" s="5"/>
      <c r="O112" s="81">
        <f>'[1]18.12.19 по пст'!O112</f>
        <v>11098</v>
      </c>
      <c r="P112" s="81">
        <f>'[1]18.12.19 по пст'!P112</f>
        <v>3658</v>
      </c>
      <c r="R112" s="81">
        <f>'[1]18.12.19 по пст'!R112</f>
        <v>5069</v>
      </c>
      <c r="S112" s="81">
        <f>'[1]18.12.19 по пст'!S112</f>
        <v>3176</v>
      </c>
      <c r="T112" s="81">
        <f>'[1]18.12.19 по пст'!T112</f>
        <v>1</v>
      </c>
      <c r="U112" s="81">
        <f>'[1]18.12.19 по пст'!U112</f>
        <v>0</v>
      </c>
      <c r="V112" s="81">
        <f>'[1]18.12.19 по пст'!V112</f>
        <v>0</v>
      </c>
      <c r="W112" s="81">
        <f>'[1]18.12.19 по пст'!W112</f>
        <v>0</v>
      </c>
      <c r="X112" s="81">
        <f>'[1]18.12.19 по пст'!X112</f>
        <v>0</v>
      </c>
      <c r="Y112" s="81">
        <f>'[1]18.12.19 по пст'!Y112</f>
        <v>0</v>
      </c>
      <c r="Z112" s="5"/>
      <c r="AA112" s="81">
        <f>'[1]18.12.19 по пст'!AA112</f>
        <v>5034</v>
      </c>
      <c r="AB112" s="81">
        <f>'[1]18.12.19 по пст'!AB112</f>
        <v>4508</v>
      </c>
      <c r="AC112" s="81">
        <f>'[1]18.12.19 по пст'!AC112</f>
        <v>3</v>
      </c>
      <c r="AD112" s="81">
        <f>'[1]18.12.19 по пст'!AD112</f>
        <v>2</v>
      </c>
      <c r="AE112" s="81">
        <f>'[1]18.12.19 по пст'!AE112</f>
        <v>7457</v>
      </c>
      <c r="AF112" s="81">
        <f>'[1]18.12.19 по пст'!AF112</f>
        <v>2381</v>
      </c>
      <c r="AG112" s="81">
        <f>'[1]18.12.19 по пст'!AG112</f>
        <v>10809</v>
      </c>
      <c r="AH112" s="81">
        <f>'[1]18.12.19 по пст'!AH112</f>
        <v>5819</v>
      </c>
      <c r="AI112" s="5"/>
      <c r="AJ112" s="81">
        <f>'[1]18.12.19 по пст'!AJ112</f>
        <v>5091</v>
      </c>
      <c r="AK112" s="81">
        <f>'[1]18.12.19 по пст'!AK112</f>
        <v>4817</v>
      </c>
      <c r="AL112" s="81">
        <f>'[1]18.12.19 по пст'!AL112</f>
        <v>0</v>
      </c>
      <c r="AM112" s="81">
        <f>'[1]18.12.19 по пст'!AM112</f>
        <v>0</v>
      </c>
      <c r="AN112" s="81">
        <f>'[1]18.12.19 по пст'!AN112</f>
        <v>2755</v>
      </c>
      <c r="AO112" s="81">
        <f>'[1]18.12.19 по пст'!AO112</f>
        <v>4173</v>
      </c>
      <c r="AP112" s="81">
        <f>'[1]18.12.19 по пст'!AP112</f>
        <v>2822</v>
      </c>
      <c r="AQ112" s="81">
        <f>'[1]18.12.19 по пст'!AQ112</f>
        <v>8345</v>
      </c>
      <c r="AR112" s="5"/>
      <c r="AS112" s="81">
        <f>'[1]18.12.19 по пст'!AS112</f>
        <v>1409</v>
      </c>
      <c r="AT112" s="81">
        <f>'[1]18.12.19 по пст'!AT112</f>
        <v>746</v>
      </c>
      <c r="AU112" s="62"/>
      <c r="AV112" s="81">
        <f>'[1]18.12.19 по пст'!AV112</f>
        <v>0</v>
      </c>
      <c r="AW112" s="81">
        <f>'[1]18.12.19 по пст'!AW112</f>
        <v>0</v>
      </c>
      <c r="AX112" s="81">
        <f>'[1]18.12.19 по пст'!AX112</f>
        <v>8305</v>
      </c>
      <c r="AY112" s="81">
        <f>'[1]18.12.19 по пст'!AY112</f>
        <v>7062</v>
      </c>
      <c r="AZ112" s="81">
        <f>'[1]18.12.19 по пст'!AZ112</f>
        <v>0</v>
      </c>
      <c r="BA112" s="5"/>
      <c r="BB112" s="81">
        <f>'[1]18.12.19 по пст'!BB112</f>
        <v>2693</v>
      </c>
      <c r="BC112" s="81">
        <f>'[1]18.12.19 по пст'!BC112</f>
        <v>3984</v>
      </c>
      <c r="BD112" s="81">
        <f>'[1]18.12.19 по пст'!BD112</f>
        <v>2817</v>
      </c>
      <c r="BE112" s="81">
        <f>'[1]18.12.19 по пст'!BE112</f>
        <v>2466</v>
      </c>
      <c r="BF112" s="81">
        <f>'[1]18.12.19 по пст'!BF112</f>
        <v>2091</v>
      </c>
      <c r="BG112" s="81">
        <f>'[1]18.12.19 по пст'!BG112</f>
        <v>5407</v>
      </c>
      <c r="BH112" s="5"/>
      <c r="BI112" s="81">
        <f>'[1]18.12.19 по пст'!BI112</f>
        <v>671</v>
      </c>
      <c r="BJ112" s="81">
        <f>'[1]18.12.19 по пст'!BJ112</f>
        <v>50</v>
      </c>
      <c r="BK112" s="81">
        <f>'[1]18.12.19 по пст'!BK112</f>
        <v>666</v>
      </c>
      <c r="BL112" s="81">
        <f>'[1]18.12.19 по пст'!BL112</f>
        <v>191</v>
      </c>
      <c r="BM112" s="5"/>
      <c r="BN112" s="81">
        <f>'[1]18.12.19 по пст'!BN112</f>
        <v>13744</v>
      </c>
      <c r="BO112" s="81">
        <f>'[1]18.12.19 по пст'!BO112</f>
        <v>11929</v>
      </c>
      <c r="BP112" s="5"/>
      <c r="BQ112" s="81">
        <f>'[1]18.12.19 по пст'!BQ112</f>
        <v>344</v>
      </c>
      <c r="BR112" s="81">
        <f>'[1]18.12.19 по пст'!BR112</f>
        <v>1733</v>
      </c>
      <c r="BS112" s="81">
        <f>'[1]18.12.19 по пст'!BS112</f>
        <v>0</v>
      </c>
      <c r="BT112" s="81">
        <f>'[1]18.12.19 по пст'!BT112</f>
        <v>0</v>
      </c>
      <c r="BU112" s="81">
        <f>'[1]18.12.19 по пст'!BU112</f>
        <v>1475</v>
      </c>
      <c r="BV112" s="81">
        <f>'[1]18.12.19 по пст'!BV112</f>
        <v>3311</v>
      </c>
      <c r="BW112" s="81">
        <f>'[1]18.12.19 по пст'!BW112</f>
        <v>981</v>
      </c>
      <c r="BX112" s="81">
        <f>'[1]18.12.19 по пст'!BX112</f>
        <v>2034</v>
      </c>
      <c r="BZ112" s="81">
        <f>'[1]18.12.19 по пст'!BZ112</f>
        <v>0</v>
      </c>
      <c r="CB112" s="5">
        <f t="shared" ref="CB112:CB134" si="87">SUM(CD112:CI112)</f>
        <v>0</v>
      </c>
      <c r="CC112" s="40"/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K112" s="2">
        <v>23079.599999999999</v>
      </c>
    </row>
    <row r="113" spans="2:89">
      <c r="B113" s="21" t="s">
        <v>42</v>
      </c>
      <c r="D113" s="81">
        <f>'[1]18.12.19 по пст'!D113</f>
        <v>650</v>
      </c>
      <c r="E113" s="81">
        <f>'[1]18.12.19 по пст'!E113</f>
        <v>204</v>
      </c>
      <c r="F113" s="81">
        <f>'[1]18.12.19 по пст'!F113</f>
        <v>4453</v>
      </c>
      <c r="G113" s="81">
        <f>'[1]18.12.19 по пст'!G113</f>
        <v>8997</v>
      </c>
      <c r="H113" s="81">
        <f>'[1]18.12.19 по пст'!H113</f>
        <v>0</v>
      </c>
      <c r="I113" s="81">
        <f>'[1]18.12.19 по пст'!I113</f>
        <v>1</v>
      </c>
      <c r="J113" s="81">
        <f>'[1]18.12.19 по пст'!J113</f>
        <v>0</v>
      </c>
      <c r="K113" s="81">
        <f>'[1]18.12.19 по пст'!K113</f>
        <v>4007</v>
      </c>
      <c r="L113" s="81">
        <f>'[1]18.12.19 по пст'!L113</f>
        <v>4666</v>
      </c>
      <c r="M113" s="81">
        <f>'[1]18.12.19 по пст'!M113</f>
        <v>3582</v>
      </c>
      <c r="N113" s="5"/>
      <c r="O113" s="81">
        <f>'[1]18.12.19 по пст'!O113</f>
        <v>11078</v>
      </c>
      <c r="P113" s="81">
        <f>'[1]18.12.19 по пст'!P113</f>
        <v>3642</v>
      </c>
      <c r="R113" s="81">
        <f>'[1]18.12.19 по пст'!R113</f>
        <v>5060</v>
      </c>
      <c r="S113" s="81">
        <f>'[1]18.12.19 по пст'!S113</f>
        <v>3176</v>
      </c>
      <c r="T113" s="81">
        <f>'[1]18.12.19 по пст'!T113</f>
        <v>1</v>
      </c>
      <c r="U113" s="81">
        <f>'[1]18.12.19 по пст'!U113</f>
        <v>0</v>
      </c>
      <c r="V113" s="81">
        <f>'[1]18.12.19 по пст'!V113</f>
        <v>0</v>
      </c>
      <c r="W113" s="81">
        <f>'[1]18.12.19 по пст'!W113</f>
        <v>0</v>
      </c>
      <c r="X113" s="81">
        <f>'[1]18.12.19 по пст'!X113</f>
        <v>0</v>
      </c>
      <c r="Y113" s="81">
        <f>'[1]18.12.19 по пст'!Y113</f>
        <v>0</v>
      </c>
      <c r="Z113" s="5"/>
      <c r="AA113" s="81">
        <f>'[1]18.12.19 по пст'!AA113</f>
        <v>5034</v>
      </c>
      <c r="AB113" s="81">
        <f>'[1]18.12.19 по пст'!AB113</f>
        <v>4493</v>
      </c>
      <c r="AC113" s="81">
        <f>'[1]18.12.19 по пст'!AC113</f>
        <v>3</v>
      </c>
      <c r="AD113" s="81">
        <f>'[1]18.12.19 по пст'!AD113</f>
        <v>2</v>
      </c>
      <c r="AE113" s="81">
        <f>'[1]18.12.19 по пст'!AE113</f>
        <v>7543</v>
      </c>
      <c r="AF113" s="81">
        <f>'[1]18.12.19 по пст'!AF113</f>
        <v>2386</v>
      </c>
      <c r="AG113" s="81">
        <f>'[1]18.12.19 по пст'!AG113</f>
        <v>10775</v>
      </c>
      <c r="AH113" s="81">
        <f>'[1]18.12.19 по пст'!AH113</f>
        <v>6069</v>
      </c>
      <c r="AI113" s="5"/>
      <c r="AJ113" s="81">
        <f>'[1]18.12.19 по пст'!AJ113</f>
        <v>5102</v>
      </c>
      <c r="AK113" s="81">
        <f>'[1]18.12.19 по пст'!AK113</f>
        <v>4818</v>
      </c>
      <c r="AL113" s="81">
        <f>'[1]18.12.19 по пст'!AL113</f>
        <v>0</v>
      </c>
      <c r="AM113" s="81">
        <f>'[1]18.12.19 по пст'!AM113</f>
        <v>0</v>
      </c>
      <c r="AN113" s="81">
        <f>'[1]18.12.19 по пст'!AN113</f>
        <v>2730</v>
      </c>
      <c r="AO113" s="81">
        <f>'[1]18.12.19 по пст'!AO113</f>
        <v>4175</v>
      </c>
      <c r="AP113" s="81">
        <f>'[1]18.12.19 по пст'!AP113</f>
        <v>2852</v>
      </c>
      <c r="AQ113" s="81">
        <f>'[1]18.12.19 по пст'!AQ113</f>
        <v>8308</v>
      </c>
      <c r="AR113" s="5"/>
      <c r="AS113" s="81">
        <f>'[1]18.12.19 по пст'!AS113</f>
        <v>1416</v>
      </c>
      <c r="AT113" s="81">
        <f>'[1]18.12.19 по пст'!AT113</f>
        <v>745</v>
      </c>
      <c r="AU113" s="62"/>
      <c r="AV113" s="81">
        <f>'[1]18.12.19 по пст'!AV113</f>
        <v>0</v>
      </c>
      <c r="AW113" s="81">
        <f>'[1]18.12.19 по пст'!AW113</f>
        <v>0</v>
      </c>
      <c r="AX113" s="81">
        <f>'[1]18.12.19 по пст'!AX113</f>
        <v>8372</v>
      </c>
      <c r="AY113" s="81">
        <f>'[1]18.12.19 по пст'!AY113</f>
        <v>7118</v>
      </c>
      <c r="AZ113" s="81">
        <f>'[1]18.12.19 по пст'!AZ113</f>
        <v>0</v>
      </c>
      <c r="BA113" s="5"/>
      <c r="BB113" s="81">
        <f>'[1]18.12.19 по пст'!BB113</f>
        <v>2705</v>
      </c>
      <c r="BC113" s="81">
        <f>'[1]18.12.19 по пст'!BC113</f>
        <v>4000</v>
      </c>
      <c r="BD113" s="81">
        <f>'[1]18.12.19 по пст'!BD113</f>
        <v>2816</v>
      </c>
      <c r="BE113" s="81">
        <f>'[1]18.12.19 по пст'!BE113</f>
        <v>2453</v>
      </c>
      <c r="BF113" s="81">
        <f>'[1]18.12.19 по пст'!BF113</f>
        <v>2098</v>
      </c>
      <c r="BG113" s="81">
        <f>'[1]18.12.19 по пст'!BG113</f>
        <v>5415</v>
      </c>
      <c r="BH113" s="5"/>
      <c r="BI113" s="81">
        <f>'[1]18.12.19 по пст'!BI113</f>
        <v>676</v>
      </c>
      <c r="BJ113" s="81">
        <f>'[1]18.12.19 по пст'!BJ113</f>
        <v>49</v>
      </c>
      <c r="BK113" s="81">
        <f>'[1]18.12.19 по пст'!BK113</f>
        <v>672</v>
      </c>
      <c r="BL113" s="81">
        <f>'[1]18.12.19 по пст'!BL113</f>
        <v>195</v>
      </c>
      <c r="BM113" s="5"/>
      <c r="BN113" s="81">
        <f>'[1]18.12.19 по пст'!BN113</f>
        <v>13779</v>
      </c>
      <c r="BO113" s="81">
        <f>'[1]18.12.19 по пст'!BO113</f>
        <v>11869</v>
      </c>
      <c r="BP113" s="5"/>
      <c r="BQ113" s="81">
        <f>'[1]18.12.19 по пст'!BQ113</f>
        <v>342</v>
      </c>
      <c r="BR113" s="81">
        <f>'[1]18.12.19 по пст'!BR113</f>
        <v>1730</v>
      </c>
      <c r="BS113" s="81">
        <f>'[1]18.12.19 по пст'!BS113</f>
        <v>0</v>
      </c>
      <c r="BT113" s="81">
        <f>'[1]18.12.19 по пст'!BT113</f>
        <v>1</v>
      </c>
      <c r="BU113" s="81">
        <f>'[1]18.12.19 по пст'!BU113</f>
        <v>1458</v>
      </c>
      <c r="BV113" s="81">
        <f>'[1]18.12.19 по пст'!BV113</f>
        <v>3296</v>
      </c>
      <c r="BW113" s="81">
        <f>'[1]18.12.19 по пст'!BW113</f>
        <v>979</v>
      </c>
      <c r="BX113" s="81">
        <f>'[1]18.12.19 по пст'!BX113</f>
        <v>2039</v>
      </c>
      <c r="BZ113" s="81">
        <f>'[1]18.12.19 по пст'!BZ113</f>
        <v>0</v>
      </c>
      <c r="CB113" s="5">
        <f t="shared" si="87"/>
        <v>0</v>
      </c>
      <c r="CC113" s="40"/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K113" s="2">
        <v>22980</v>
      </c>
    </row>
    <row r="114" spans="2:89">
      <c r="B114" s="21" t="s">
        <v>43</v>
      </c>
      <c r="D114" s="81">
        <f>'[1]18.12.19 по пст'!D114</f>
        <v>657</v>
      </c>
      <c r="E114" s="81">
        <f>'[1]18.12.19 по пст'!E114</f>
        <v>228</v>
      </c>
      <c r="F114" s="81">
        <f>'[1]18.12.19 по пст'!F114</f>
        <v>4452</v>
      </c>
      <c r="G114" s="81">
        <f>'[1]18.12.19 по пст'!G114</f>
        <v>8997</v>
      </c>
      <c r="H114" s="81">
        <f>'[1]18.12.19 по пст'!H114</f>
        <v>0</v>
      </c>
      <c r="I114" s="81">
        <f>'[1]18.12.19 по пст'!I114</f>
        <v>0</v>
      </c>
      <c r="J114" s="81">
        <f>'[1]18.12.19 по пст'!J114</f>
        <v>0</v>
      </c>
      <c r="K114" s="81">
        <f>'[1]18.12.19 по пст'!K114</f>
        <v>4017</v>
      </c>
      <c r="L114" s="81">
        <f>'[1]18.12.19 по пст'!L114</f>
        <v>4647</v>
      </c>
      <c r="M114" s="81">
        <f>'[1]18.12.19 по пст'!M114</f>
        <v>3563</v>
      </c>
      <c r="N114" s="5"/>
      <c r="O114" s="81">
        <f>'[1]18.12.19 по пст'!O114</f>
        <v>11075</v>
      </c>
      <c r="P114" s="81">
        <f>'[1]18.12.19 по пст'!P114</f>
        <v>3693</v>
      </c>
      <c r="R114" s="81">
        <f>'[1]18.12.19 по пст'!R114</f>
        <v>5043</v>
      </c>
      <c r="S114" s="81">
        <f>'[1]18.12.19 по пст'!S114</f>
        <v>3175</v>
      </c>
      <c r="T114" s="81">
        <f>'[1]18.12.19 по пст'!T114</f>
        <v>1</v>
      </c>
      <c r="U114" s="81">
        <f>'[1]18.12.19 по пст'!U114</f>
        <v>0</v>
      </c>
      <c r="V114" s="81">
        <f>'[1]18.12.19 по пст'!V114</f>
        <v>0</v>
      </c>
      <c r="W114" s="81">
        <f>'[1]18.12.19 по пст'!W114</f>
        <v>0</v>
      </c>
      <c r="X114" s="81">
        <f>'[1]18.12.19 по пст'!X114</f>
        <v>0</v>
      </c>
      <c r="Y114" s="81">
        <f>'[1]18.12.19 по пст'!Y114</f>
        <v>0</v>
      </c>
      <c r="Z114" s="5"/>
      <c r="AA114" s="81">
        <f>'[1]18.12.19 по пст'!AA114</f>
        <v>5043</v>
      </c>
      <c r="AB114" s="81">
        <f>'[1]18.12.19 по пст'!AB114</f>
        <v>4498</v>
      </c>
      <c r="AC114" s="81">
        <f>'[1]18.12.19 по пст'!AC114</f>
        <v>2</v>
      </c>
      <c r="AD114" s="81">
        <f>'[1]18.12.19 по пст'!AD114</f>
        <v>2</v>
      </c>
      <c r="AE114" s="81">
        <f>'[1]18.12.19 по пст'!AE114</f>
        <v>7486</v>
      </c>
      <c r="AF114" s="81">
        <f>'[1]18.12.19 по пст'!AF114</f>
        <v>2406</v>
      </c>
      <c r="AG114" s="81">
        <f>'[1]18.12.19 по пст'!AG114</f>
        <v>10849</v>
      </c>
      <c r="AH114" s="81">
        <f>'[1]18.12.19 по пст'!AH114</f>
        <v>6145</v>
      </c>
      <c r="AI114" s="5"/>
      <c r="AJ114" s="81">
        <f>'[1]18.12.19 по пст'!AJ114</f>
        <v>5135</v>
      </c>
      <c r="AK114" s="81">
        <f>'[1]18.12.19 по пст'!AK114</f>
        <v>4840</v>
      </c>
      <c r="AL114" s="81">
        <f>'[1]18.12.19 по пст'!AL114</f>
        <v>0</v>
      </c>
      <c r="AM114" s="81">
        <f>'[1]18.12.19 по пст'!AM114</f>
        <v>0</v>
      </c>
      <c r="AN114" s="81">
        <f>'[1]18.12.19 по пст'!AN114</f>
        <v>2812</v>
      </c>
      <c r="AO114" s="81">
        <f>'[1]18.12.19 по пст'!AO114</f>
        <v>4200</v>
      </c>
      <c r="AP114" s="81">
        <f>'[1]18.12.19 по пст'!AP114</f>
        <v>2826</v>
      </c>
      <c r="AQ114" s="81">
        <f>'[1]18.12.19 по пст'!AQ114</f>
        <v>8364</v>
      </c>
      <c r="AR114" s="5"/>
      <c r="AS114" s="81">
        <f>'[1]18.12.19 по пст'!AS114</f>
        <v>1423</v>
      </c>
      <c r="AT114" s="81">
        <f>'[1]18.12.19 по пст'!AT114</f>
        <v>749</v>
      </c>
      <c r="AU114" s="62"/>
      <c r="AV114" s="81">
        <f>'[1]18.12.19 по пст'!AV114</f>
        <v>0</v>
      </c>
      <c r="AW114" s="81">
        <f>'[1]18.12.19 по пст'!AW114</f>
        <v>0</v>
      </c>
      <c r="AX114" s="81">
        <f>'[1]18.12.19 по пст'!AX114</f>
        <v>8391</v>
      </c>
      <c r="AY114" s="81">
        <f>'[1]18.12.19 по пст'!AY114</f>
        <v>7154</v>
      </c>
      <c r="AZ114" s="81">
        <f>'[1]18.12.19 по пст'!AZ114</f>
        <v>0</v>
      </c>
      <c r="BA114" s="5"/>
      <c r="BB114" s="81">
        <f>'[1]18.12.19 по пст'!BB114</f>
        <v>2693</v>
      </c>
      <c r="BC114" s="81">
        <f>'[1]18.12.19 по пст'!BC114</f>
        <v>4003</v>
      </c>
      <c r="BD114" s="81">
        <f>'[1]18.12.19 по пст'!BD114</f>
        <v>2811</v>
      </c>
      <c r="BE114" s="81">
        <f>'[1]18.12.19 по пст'!BE114</f>
        <v>2488</v>
      </c>
      <c r="BF114" s="81">
        <f>'[1]18.12.19 по пст'!BF114</f>
        <v>2098</v>
      </c>
      <c r="BG114" s="81">
        <f>'[1]18.12.19 по пст'!BG114</f>
        <v>5415</v>
      </c>
      <c r="BH114" s="5"/>
      <c r="BI114" s="81">
        <f>'[1]18.12.19 по пст'!BI114</f>
        <v>671</v>
      </c>
      <c r="BJ114" s="81">
        <f>'[1]18.12.19 по пст'!BJ114</f>
        <v>51</v>
      </c>
      <c r="BK114" s="81">
        <f>'[1]18.12.19 по пст'!BK114</f>
        <v>671</v>
      </c>
      <c r="BL114" s="81">
        <f>'[1]18.12.19 по пст'!BL114</f>
        <v>193</v>
      </c>
      <c r="BM114" s="5"/>
      <c r="BN114" s="81">
        <f>'[1]18.12.19 по пст'!BN114</f>
        <v>13684</v>
      </c>
      <c r="BO114" s="81">
        <f>'[1]18.12.19 по пст'!BO114</f>
        <v>11877</v>
      </c>
      <c r="BP114" s="5"/>
      <c r="BQ114" s="81">
        <f>'[1]18.12.19 по пст'!BQ114</f>
        <v>327</v>
      </c>
      <c r="BR114" s="81">
        <f>'[1]18.12.19 по пст'!BR114</f>
        <v>1732</v>
      </c>
      <c r="BS114" s="81">
        <f>'[1]18.12.19 по пст'!BS114</f>
        <v>0</v>
      </c>
      <c r="BT114" s="81">
        <f>'[1]18.12.19 по пст'!BT114</f>
        <v>0</v>
      </c>
      <c r="BU114" s="81">
        <f>'[1]18.12.19 по пст'!BU114</f>
        <v>1472</v>
      </c>
      <c r="BV114" s="81">
        <f>'[1]18.12.19 по пст'!BV114</f>
        <v>3283</v>
      </c>
      <c r="BW114" s="81">
        <f>'[1]18.12.19 по пст'!BW114</f>
        <v>991</v>
      </c>
      <c r="BX114" s="81">
        <f>'[1]18.12.19 по пст'!BX114</f>
        <v>2034</v>
      </c>
      <c r="BZ114" s="81">
        <f>'[1]18.12.19 по пст'!BZ114</f>
        <v>0</v>
      </c>
      <c r="CB114" s="5">
        <f t="shared" si="87"/>
        <v>0</v>
      </c>
      <c r="CC114" s="40"/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K114" s="2">
        <v>23327.4</v>
      </c>
    </row>
    <row r="115" spans="2:89">
      <c r="B115" s="21" t="s">
        <v>44</v>
      </c>
      <c r="D115" s="81">
        <f>'[1]18.12.19 по пст'!D115</f>
        <v>667</v>
      </c>
      <c r="E115" s="81">
        <f>'[1]18.12.19 по пст'!E115</f>
        <v>242</v>
      </c>
      <c r="F115" s="81">
        <f>'[1]18.12.19 по пст'!F115</f>
        <v>4452</v>
      </c>
      <c r="G115" s="81">
        <f>'[1]18.12.19 по пст'!G115</f>
        <v>8835</v>
      </c>
      <c r="H115" s="81">
        <f>'[1]18.12.19 по пст'!H115</f>
        <v>1</v>
      </c>
      <c r="I115" s="81">
        <f>'[1]18.12.19 по пст'!I115</f>
        <v>1</v>
      </c>
      <c r="J115" s="81">
        <f>'[1]18.12.19 по пст'!J115</f>
        <v>0</v>
      </c>
      <c r="K115" s="81">
        <f>'[1]18.12.19 по пст'!K115</f>
        <v>4046</v>
      </c>
      <c r="L115" s="81">
        <f>'[1]18.12.19 по пст'!L115</f>
        <v>4652</v>
      </c>
      <c r="M115" s="81">
        <f>'[1]18.12.19 по пст'!M115</f>
        <v>3586</v>
      </c>
      <c r="N115" s="5"/>
      <c r="O115" s="81">
        <f>'[1]18.12.19 по пст'!O115</f>
        <v>11076</v>
      </c>
      <c r="P115" s="81">
        <f>'[1]18.12.19 по пст'!P115</f>
        <v>3671</v>
      </c>
      <c r="R115" s="81">
        <f>'[1]18.12.19 по пст'!R115</f>
        <v>5053</v>
      </c>
      <c r="S115" s="81">
        <f>'[1]18.12.19 по пст'!S115</f>
        <v>3177</v>
      </c>
      <c r="T115" s="81">
        <f>'[1]18.12.19 по пст'!T115</f>
        <v>1</v>
      </c>
      <c r="U115" s="81">
        <f>'[1]18.12.19 по пст'!U115</f>
        <v>0</v>
      </c>
      <c r="V115" s="81">
        <f>'[1]18.12.19 по пст'!V115</f>
        <v>0</v>
      </c>
      <c r="W115" s="81">
        <f>'[1]18.12.19 по пст'!W115</f>
        <v>0</v>
      </c>
      <c r="X115" s="81">
        <f>'[1]18.12.19 по пст'!X115</f>
        <v>0</v>
      </c>
      <c r="Y115" s="81">
        <f>'[1]18.12.19 по пст'!Y115</f>
        <v>0</v>
      </c>
      <c r="Z115" s="5"/>
      <c r="AA115" s="81">
        <f>'[1]18.12.19 по пст'!AA115</f>
        <v>5135</v>
      </c>
      <c r="AB115" s="81">
        <f>'[1]18.12.19 по пст'!AB115</f>
        <v>4568</v>
      </c>
      <c r="AC115" s="81">
        <f>'[1]18.12.19 по пст'!AC115</f>
        <v>3</v>
      </c>
      <c r="AD115" s="81">
        <f>'[1]18.12.19 по пст'!AD115</f>
        <v>2</v>
      </c>
      <c r="AE115" s="81">
        <f>'[1]18.12.19 по пст'!AE115</f>
        <v>7550</v>
      </c>
      <c r="AF115" s="81">
        <f>'[1]18.12.19 по пст'!AF115</f>
        <v>2417</v>
      </c>
      <c r="AG115" s="81">
        <f>'[1]18.12.19 по пст'!AG115</f>
        <v>10844</v>
      </c>
      <c r="AH115" s="81">
        <f>'[1]18.12.19 по пст'!AH115</f>
        <v>6121</v>
      </c>
      <c r="AI115" s="5"/>
      <c r="AJ115" s="81">
        <f>'[1]18.12.19 по пст'!AJ115</f>
        <v>5131</v>
      </c>
      <c r="AK115" s="81">
        <f>'[1]18.12.19 по пст'!AK115</f>
        <v>4821</v>
      </c>
      <c r="AL115" s="81">
        <f>'[1]18.12.19 по пст'!AL115</f>
        <v>0</v>
      </c>
      <c r="AM115" s="81">
        <f>'[1]18.12.19 по пст'!AM115</f>
        <v>0</v>
      </c>
      <c r="AN115" s="81">
        <f>'[1]18.12.19 по пст'!AN115</f>
        <v>2852</v>
      </c>
      <c r="AO115" s="81">
        <f>'[1]18.12.19 по пст'!AO115</f>
        <v>4152</v>
      </c>
      <c r="AP115" s="81">
        <f>'[1]18.12.19 по пст'!AP115</f>
        <v>2848</v>
      </c>
      <c r="AQ115" s="81">
        <f>'[1]18.12.19 по пст'!AQ115</f>
        <v>8363</v>
      </c>
      <c r="AR115" s="5"/>
      <c r="AS115" s="81">
        <f>'[1]18.12.19 по пст'!AS115</f>
        <v>1449</v>
      </c>
      <c r="AT115" s="81">
        <f>'[1]18.12.19 по пст'!AT115</f>
        <v>749</v>
      </c>
      <c r="AU115" s="62"/>
      <c r="AV115" s="81">
        <f>'[1]18.12.19 по пст'!AV115</f>
        <v>0</v>
      </c>
      <c r="AW115" s="81">
        <f>'[1]18.12.19 по пст'!AW115</f>
        <v>0</v>
      </c>
      <c r="AX115" s="81">
        <f>'[1]18.12.19 по пст'!AX115</f>
        <v>8392</v>
      </c>
      <c r="AY115" s="81">
        <f>'[1]18.12.19 по пст'!AY115</f>
        <v>7159</v>
      </c>
      <c r="AZ115" s="81">
        <f>'[1]18.12.19 по пст'!AZ115</f>
        <v>-1</v>
      </c>
      <c r="BA115" s="5"/>
      <c r="BB115" s="81">
        <f>'[1]18.12.19 по пст'!BB115</f>
        <v>2695</v>
      </c>
      <c r="BC115" s="81">
        <f>'[1]18.12.19 по пст'!BC115</f>
        <v>4017</v>
      </c>
      <c r="BD115" s="81">
        <f>'[1]18.12.19 по пст'!BD115</f>
        <v>2815</v>
      </c>
      <c r="BE115" s="81">
        <f>'[1]18.12.19 по пст'!BE115</f>
        <v>2526</v>
      </c>
      <c r="BF115" s="81">
        <f>'[1]18.12.19 по пст'!BF115</f>
        <v>2098</v>
      </c>
      <c r="BG115" s="81">
        <f>'[1]18.12.19 по пст'!BG115</f>
        <v>5553</v>
      </c>
      <c r="BH115" s="5"/>
      <c r="BI115" s="81">
        <f>'[1]18.12.19 по пст'!BI115</f>
        <v>677</v>
      </c>
      <c r="BJ115" s="81">
        <f>'[1]18.12.19 по пст'!BJ115</f>
        <v>50</v>
      </c>
      <c r="BK115" s="81">
        <f>'[1]18.12.19 по пст'!BK115</f>
        <v>676</v>
      </c>
      <c r="BL115" s="81">
        <f>'[1]18.12.19 по пст'!BL115</f>
        <v>192</v>
      </c>
      <c r="BM115" s="5"/>
      <c r="BN115" s="81">
        <f>'[1]18.12.19 по пст'!BN115</f>
        <v>13761</v>
      </c>
      <c r="BO115" s="81">
        <f>'[1]18.12.19 по пст'!BO115</f>
        <v>11903</v>
      </c>
      <c r="BP115" s="5"/>
      <c r="BQ115" s="81">
        <f>'[1]18.12.19 по пст'!BQ115</f>
        <v>334</v>
      </c>
      <c r="BR115" s="81">
        <f>'[1]18.12.19 по пст'!BR115</f>
        <v>1730</v>
      </c>
      <c r="BS115" s="81">
        <f>'[1]18.12.19 по пст'!BS115</f>
        <v>0</v>
      </c>
      <c r="BT115" s="81">
        <f>'[1]18.12.19 по пст'!BT115</f>
        <v>1</v>
      </c>
      <c r="BU115" s="81">
        <f>'[1]18.12.19 по пст'!BU115</f>
        <v>1469</v>
      </c>
      <c r="BV115" s="81">
        <f>'[1]18.12.19 по пст'!BV115</f>
        <v>3301</v>
      </c>
      <c r="BW115" s="81">
        <f>'[1]18.12.19 по пст'!BW115</f>
        <v>997</v>
      </c>
      <c r="BX115" s="81">
        <f>'[1]18.12.19 по пст'!BX115</f>
        <v>1989</v>
      </c>
      <c r="BZ115" s="81">
        <f>'[1]18.12.19 по пст'!BZ115</f>
        <v>0</v>
      </c>
      <c r="CB115" s="5">
        <f t="shared" si="87"/>
        <v>0</v>
      </c>
      <c r="CC115" s="40"/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K115" s="2">
        <v>23220.6</v>
      </c>
    </row>
    <row r="116" spans="2:89">
      <c r="B116" s="26" t="s">
        <v>45</v>
      </c>
      <c r="D116" s="81">
        <f>'[1]18.12.19 по пст'!D116</f>
        <v>677</v>
      </c>
      <c r="E116" s="81">
        <f>'[1]18.12.19 по пст'!E116</f>
        <v>238</v>
      </c>
      <c r="F116" s="81">
        <f>'[1]18.12.19 по пст'!F116</f>
        <v>4582</v>
      </c>
      <c r="G116" s="81">
        <f>'[1]18.12.19 по пст'!G116</f>
        <v>8756</v>
      </c>
      <c r="H116" s="81">
        <f>'[1]18.12.19 по пст'!H116</f>
        <v>0</v>
      </c>
      <c r="I116" s="81">
        <f>'[1]18.12.19 по пст'!I116</f>
        <v>0</v>
      </c>
      <c r="J116" s="81">
        <f>'[1]18.12.19 по пст'!J116</f>
        <v>0</v>
      </c>
      <c r="K116" s="81">
        <f>'[1]18.12.19 по пст'!K116</f>
        <v>4029</v>
      </c>
      <c r="L116" s="81">
        <f>'[1]18.12.19 по пст'!L116</f>
        <v>4683</v>
      </c>
      <c r="M116" s="81">
        <f>'[1]18.12.19 по пст'!M116</f>
        <v>3575</v>
      </c>
      <c r="N116" s="5"/>
      <c r="O116" s="81">
        <f>'[1]18.12.19 по пст'!O116</f>
        <v>11153</v>
      </c>
      <c r="P116" s="81">
        <f>'[1]18.12.19 по пст'!P116</f>
        <v>3694</v>
      </c>
      <c r="R116" s="81">
        <f>'[1]18.12.19 по пст'!R116</f>
        <v>5065</v>
      </c>
      <c r="S116" s="81">
        <f>'[1]18.12.19 по пст'!S116</f>
        <v>3176</v>
      </c>
      <c r="T116" s="81">
        <f>'[1]18.12.19 по пст'!T116</f>
        <v>0</v>
      </c>
      <c r="U116" s="81">
        <f>'[1]18.12.19 по пст'!U116</f>
        <v>0</v>
      </c>
      <c r="V116" s="81">
        <f>'[1]18.12.19 по пст'!V116</f>
        <v>0</v>
      </c>
      <c r="W116" s="81">
        <f>'[1]18.12.19 по пст'!W116</f>
        <v>0</v>
      </c>
      <c r="X116" s="81">
        <f>'[1]18.12.19 по пст'!X116</f>
        <v>0</v>
      </c>
      <c r="Y116" s="81">
        <f>'[1]18.12.19 по пст'!Y116</f>
        <v>0</v>
      </c>
      <c r="Z116" s="5"/>
      <c r="AA116" s="81">
        <f>'[1]18.12.19 по пст'!AA116</f>
        <v>5127</v>
      </c>
      <c r="AB116" s="81">
        <f>'[1]18.12.19 по пст'!AB116</f>
        <v>4570</v>
      </c>
      <c r="AC116" s="81">
        <f>'[1]18.12.19 по пст'!AC116</f>
        <v>3</v>
      </c>
      <c r="AD116" s="81">
        <f>'[1]18.12.19 по пст'!AD116</f>
        <v>1</v>
      </c>
      <c r="AE116" s="81">
        <f>'[1]18.12.19 по пст'!AE116</f>
        <v>7470</v>
      </c>
      <c r="AF116" s="81">
        <f>'[1]18.12.19 по пст'!AF116</f>
        <v>2418</v>
      </c>
      <c r="AG116" s="81">
        <f>'[1]18.12.19 по пст'!AG116</f>
        <v>10895</v>
      </c>
      <c r="AH116" s="81">
        <f>'[1]18.12.19 по пст'!AH116</f>
        <v>5992</v>
      </c>
      <c r="AI116" s="5"/>
      <c r="AJ116" s="81">
        <f>'[1]18.12.19 по пст'!AJ116</f>
        <v>5131</v>
      </c>
      <c r="AK116" s="81">
        <f>'[1]18.12.19 по пст'!AK116</f>
        <v>4821</v>
      </c>
      <c r="AL116" s="81">
        <f>'[1]18.12.19 по пст'!AL116</f>
        <v>0</v>
      </c>
      <c r="AM116" s="81">
        <f>'[1]18.12.19 по пст'!AM116</f>
        <v>0</v>
      </c>
      <c r="AN116" s="81">
        <f>'[1]18.12.19 по пст'!AN116</f>
        <v>2835</v>
      </c>
      <c r="AO116" s="81">
        <f>'[1]18.12.19 по пст'!AO116</f>
        <v>4239</v>
      </c>
      <c r="AP116" s="81">
        <f>'[1]18.12.19 по пст'!AP116</f>
        <v>2845</v>
      </c>
      <c r="AQ116" s="81">
        <f>'[1]18.12.19 по пст'!AQ116</f>
        <v>8374</v>
      </c>
      <c r="AR116" s="5"/>
      <c r="AS116" s="81">
        <f>'[1]18.12.19 по пст'!AS116</f>
        <v>1434</v>
      </c>
      <c r="AT116" s="81">
        <f>'[1]18.12.19 по пст'!AT116</f>
        <v>748</v>
      </c>
      <c r="AU116" s="62"/>
      <c r="AV116" s="81">
        <f>'[1]18.12.19 по пст'!AV116</f>
        <v>0</v>
      </c>
      <c r="AW116" s="81">
        <f>'[1]18.12.19 по пст'!AW116</f>
        <v>0</v>
      </c>
      <c r="AX116" s="81">
        <f>'[1]18.12.19 по пст'!AX116</f>
        <v>8366</v>
      </c>
      <c r="AY116" s="81">
        <f>'[1]18.12.19 по пст'!AY116</f>
        <v>7160</v>
      </c>
      <c r="AZ116" s="81">
        <f>'[1]18.12.19 по пст'!AZ116</f>
        <v>0</v>
      </c>
      <c r="BA116" s="5"/>
      <c r="BB116" s="81">
        <f>'[1]18.12.19 по пст'!BB116</f>
        <v>2710</v>
      </c>
      <c r="BC116" s="81">
        <f>'[1]18.12.19 по пст'!BC116</f>
        <v>4028</v>
      </c>
      <c r="BD116" s="81">
        <f>'[1]18.12.19 по пст'!BD116</f>
        <v>2818</v>
      </c>
      <c r="BE116" s="81">
        <f>'[1]18.12.19 по пст'!BE116</f>
        <v>2535</v>
      </c>
      <c r="BF116" s="81">
        <f>'[1]18.12.19 по пст'!BF116</f>
        <v>2100</v>
      </c>
      <c r="BG116" s="81">
        <f>'[1]18.12.19 по пст'!BG116</f>
        <v>5457</v>
      </c>
      <c r="BH116" s="5"/>
      <c r="BI116" s="81">
        <f>'[1]18.12.19 по пст'!BI116</f>
        <v>674</v>
      </c>
      <c r="BJ116" s="81">
        <f>'[1]18.12.19 по пст'!BJ116</f>
        <v>51</v>
      </c>
      <c r="BK116" s="81">
        <f>'[1]18.12.19 по пст'!BK116</f>
        <v>672</v>
      </c>
      <c r="BL116" s="81">
        <f>'[1]18.12.19 по пст'!BL116</f>
        <v>196</v>
      </c>
      <c r="BM116" s="5"/>
      <c r="BN116" s="81">
        <f>'[1]18.12.19 по пст'!BN116</f>
        <v>13754</v>
      </c>
      <c r="BO116" s="81">
        <f>'[1]18.12.19 по пст'!BO116</f>
        <v>11877</v>
      </c>
      <c r="BP116" s="5"/>
      <c r="BQ116" s="81">
        <f>'[1]18.12.19 по пст'!BQ116</f>
        <v>332</v>
      </c>
      <c r="BR116" s="81">
        <f>'[1]18.12.19 по пст'!BR116</f>
        <v>1731</v>
      </c>
      <c r="BS116" s="81">
        <f>'[1]18.12.19 по пст'!BS116</f>
        <v>0</v>
      </c>
      <c r="BT116" s="81">
        <f>'[1]18.12.19 по пст'!BT116</f>
        <v>1</v>
      </c>
      <c r="BU116" s="81">
        <f>'[1]18.12.19 по пст'!BU116</f>
        <v>1478</v>
      </c>
      <c r="BV116" s="81">
        <f>'[1]18.12.19 по пст'!BV116</f>
        <v>3314</v>
      </c>
      <c r="BW116" s="81">
        <f>'[1]18.12.19 по пст'!BW116</f>
        <v>990</v>
      </c>
      <c r="BX116" s="81">
        <f>'[1]18.12.19 по пст'!BX116</f>
        <v>2019</v>
      </c>
      <c r="BZ116" s="81">
        <f>'[1]18.12.19 по пст'!BZ116</f>
        <v>0</v>
      </c>
      <c r="CB116" s="5">
        <f t="shared" si="87"/>
        <v>0</v>
      </c>
      <c r="CC116" s="40"/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K116" s="2">
        <v>23031.600000000002</v>
      </c>
    </row>
    <row r="117" spans="2:89">
      <c r="B117" s="26" t="s">
        <v>46</v>
      </c>
      <c r="D117" s="81">
        <f>'[1]18.12.19 по пст'!D117</f>
        <v>672</v>
      </c>
      <c r="E117" s="81">
        <f>'[1]18.12.19 по пст'!E117</f>
        <v>262</v>
      </c>
      <c r="F117" s="81">
        <f>'[1]18.12.19 по пст'!F117</f>
        <v>4687</v>
      </c>
      <c r="G117" s="81">
        <f>'[1]18.12.19 по пст'!G117</f>
        <v>8756</v>
      </c>
      <c r="H117" s="81">
        <f>'[1]18.12.19 по пст'!H117</f>
        <v>1</v>
      </c>
      <c r="I117" s="81">
        <f>'[1]18.12.19 по пст'!I117</f>
        <v>0</v>
      </c>
      <c r="J117" s="81">
        <f>'[1]18.12.19 по пст'!J117</f>
        <v>0</v>
      </c>
      <c r="K117" s="81">
        <f>'[1]18.12.19 по пст'!K117</f>
        <v>4099</v>
      </c>
      <c r="L117" s="81">
        <f>'[1]18.12.19 по пст'!L117</f>
        <v>4645</v>
      </c>
      <c r="M117" s="81">
        <f>'[1]18.12.19 по пст'!M117</f>
        <v>3586</v>
      </c>
      <c r="N117" s="5"/>
      <c r="O117" s="81">
        <f>'[1]18.12.19 по пст'!O117</f>
        <v>11146</v>
      </c>
      <c r="P117" s="81">
        <f>'[1]18.12.19 по пст'!P117</f>
        <v>3698</v>
      </c>
      <c r="R117" s="81">
        <f>'[1]18.12.19 по пст'!R117</f>
        <v>5071</v>
      </c>
      <c r="S117" s="81">
        <f>'[1]18.12.19 по пст'!S117</f>
        <v>3178</v>
      </c>
      <c r="T117" s="81">
        <f>'[1]18.12.19 по пст'!T117</f>
        <v>1</v>
      </c>
      <c r="U117" s="81">
        <f>'[1]18.12.19 по пст'!U117</f>
        <v>0</v>
      </c>
      <c r="V117" s="81">
        <f>'[1]18.12.19 по пст'!V117</f>
        <v>0</v>
      </c>
      <c r="W117" s="81">
        <f>'[1]18.12.19 по пст'!W117</f>
        <v>0</v>
      </c>
      <c r="X117" s="81">
        <f>'[1]18.12.19 по пст'!X117</f>
        <v>0</v>
      </c>
      <c r="Y117" s="81">
        <f>'[1]18.12.19 по пст'!Y117</f>
        <v>0</v>
      </c>
      <c r="Z117" s="5"/>
      <c r="AA117" s="81">
        <f>'[1]18.12.19 по пст'!AA117</f>
        <v>5131</v>
      </c>
      <c r="AB117" s="81">
        <f>'[1]18.12.19 по пст'!AB117</f>
        <v>4568</v>
      </c>
      <c r="AC117" s="81">
        <f>'[1]18.12.19 по пст'!AC117</f>
        <v>2</v>
      </c>
      <c r="AD117" s="81">
        <f>'[1]18.12.19 по пст'!AD117</f>
        <v>2</v>
      </c>
      <c r="AE117" s="81">
        <f>'[1]18.12.19 по пст'!AE117</f>
        <v>7534</v>
      </c>
      <c r="AF117" s="81">
        <f>'[1]18.12.19 по пст'!AF117</f>
        <v>2417</v>
      </c>
      <c r="AG117" s="81">
        <f>'[1]18.12.19 по пст'!AG117</f>
        <v>10983</v>
      </c>
      <c r="AH117" s="81">
        <f>'[1]18.12.19 по пст'!AH117</f>
        <v>6102</v>
      </c>
      <c r="AI117" s="5"/>
      <c r="AJ117" s="81">
        <f>'[1]18.12.19 по пст'!AJ117</f>
        <v>5077</v>
      </c>
      <c r="AK117" s="81">
        <f>'[1]18.12.19 по пст'!AK117</f>
        <v>4951</v>
      </c>
      <c r="AL117" s="81">
        <f>'[1]18.12.19 по пст'!AL117</f>
        <v>0</v>
      </c>
      <c r="AM117" s="81">
        <f>'[1]18.12.19 по пст'!AM117</f>
        <v>0</v>
      </c>
      <c r="AN117" s="81">
        <f>'[1]18.12.19 по пст'!AN117</f>
        <v>2865</v>
      </c>
      <c r="AO117" s="81">
        <f>'[1]18.12.19 по пст'!AO117</f>
        <v>4276</v>
      </c>
      <c r="AP117" s="81">
        <f>'[1]18.12.19 по пст'!AP117</f>
        <v>2840</v>
      </c>
      <c r="AQ117" s="81">
        <f>'[1]18.12.19 по пст'!AQ117</f>
        <v>8447</v>
      </c>
      <c r="AR117" s="5"/>
      <c r="AS117" s="81">
        <f>'[1]18.12.19 по пст'!AS117</f>
        <v>1442</v>
      </c>
      <c r="AT117" s="81">
        <f>'[1]18.12.19 по пст'!AT117</f>
        <v>756</v>
      </c>
      <c r="AU117" s="62"/>
      <c r="AV117" s="81">
        <f>'[1]18.12.19 по пст'!AV117</f>
        <v>0</v>
      </c>
      <c r="AW117" s="81">
        <f>'[1]18.12.19 по пст'!AW117</f>
        <v>0</v>
      </c>
      <c r="AX117" s="81">
        <f>'[1]18.12.19 по пст'!AX117</f>
        <v>8426</v>
      </c>
      <c r="AY117" s="81">
        <f>'[1]18.12.19 по пст'!AY117</f>
        <v>7182</v>
      </c>
      <c r="AZ117" s="81">
        <f>'[1]18.12.19 по пст'!AZ117</f>
        <v>0</v>
      </c>
      <c r="BA117" s="5"/>
      <c r="BB117" s="81">
        <f>'[1]18.12.19 по пст'!BB117</f>
        <v>2700</v>
      </c>
      <c r="BC117" s="81">
        <f>'[1]18.12.19 по пст'!BC117</f>
        <v>4022</v>
      </c>
      <c r="BD117" s="81">
        <f>'[1]18.12.19 по пст'!BD117</f>
        <v>2824</v>
      </c>
      <c r="BE117" s="81">
        <f>'[1]18.12.19 по пст'!BE117</f>
        <v>2491</v>
      </c>
      <c r="BF117" s="81">
        <f>'[1]18.12.19 по пст'!BF117</f>
        <v>2096</v>
      </c>
      <c r="BG117" s="81">
        <f>'[1]18.12.19 по пст'!BG117</f>
        <v>5446</v>
      </c>
      <c r="BH117" s="5"/>
      <c r="BI117" s="81">
        <f>'[1]18.12.19 по пст'!BI117</f>
        <v>677</v>
      </c>
      <c r="BJ117" s="81">
        <f>'[1]18.12.19 по пст'!BJ117</f>
        <v>50</v>
      </c>
      <c r="BK117" s="81">
        <f>'[1]18.12.19 по пст'!BK117</f>
        <v>673</v>
      </c>
      <c r="BL117" s="81">
        <f>'[1]18.12.19 по пст'!BL117</f>
        <v>202</v>
      </c>
      <c r="BM117" s="5"/>
      <c r="BN117" s="81">
        <f>'[1]18.12.19 по пст'!BN117</f>
        <v>13771</v>
      </c>
      <c r="BO117" s="81">
        <f>'[1]18.12.19 по пст'!BO117</f>
        <v>11912</v>
      </c>
      <c r="BP117" s="5"/>
      <c r="BQ117" s="81">
        <f>'[1]18.12.19 по пст'!BQ117</f>
        <v>325</v>
      </c>
      <c r="BR117" s="81">
        <f>'[1]18.12.19 по пст'!BR117</f>
        <v>1730</v>
      </c>
      <c r="BS117" s="81">
        <f>'[1]18.12.19 по пст'!BS117</f>
        <v>0</v>
      </c>
      <c r="BT117" s="81">
        <f>'[1]18.12.19 по пст'!BT117</f>
        <v>0</v>
      </c>
      <c r="BU117" s="81">
        <f>'[1]18.12.19 по пст'!BU117</f>
        <v>1456</v>
      </c>
      <c r="BV117" s="81">
        <f>'[1]18.12.19 по пст'!BV117</f>
        <v>3291</v>
      </c>
      <c r="BW117" s="81">
        <f>'[1]18.12.19 по пст'!BW117</f>
        <v>989</v>
      </c>
      <c r="BX117" s="81">
        <f>'[1]18.12.19 по пст'!BX117</f>
        <v>2020</v>
      </c>
      <c r="BZ117" s="81">
        <f>'[1]18.12.19 по пст'!BZ117</f>
        <v>0</v>
      </c>
      <c r="CB117" s="5">
        <f t="shared" si="87"/>
        <v>0</v>
      </c>
      <c r="CC117" s="40"/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K117" s="2">
        <v>23195.4</v>
      </c>
    </row>
    <row r="118" spans="2:89">
      <c r="B118" s="27" t="s">
        <v>47</v>
      </c>
      <c r="D118" s="81">
        <f>'[1]18.12.19 по пст'!D118</f>
        <v>659</v>
      </c>
      <c r="E118" s="81">
        <f>'[1]18.12.19 по пст'!E118</f>
        <v>284</v>
      </c>
      <c r="F118" s="81">
        <f>'[1]18.12.19 по пст'!F118</f>
        <v>4686</v>
      </c>
      <c r="G118" s="81">
        <f>'[1]18.12.19 по пст'!G118</f>
        <v>8764</v>
      </c>
      <c r="H118" s="81">
        <f>'[1]18.12.19 по пст'!H118</f>
        <v>0</v>
      </c>
      <c r="I118" s="81">
        <f>'[1]18.12.19 по пст'!I118</f>
        <v>1</v>
      </c>
      <c r="J118" s="81">
        <f>'[1]18.12.19 по пст'!J118</f>
        <v>0</v>
      </c>
      <c r="K118" s="81">
        <f>'[1]18.12.19 по пст'!K118</f>
        <v>4036</v>
      </c>
      <c r="L118" s="81">
        <f>'[1]18.12.19 по пст'!L118</f>
        <v>4637</v>
      </c>
      <c r="M118" s="81">
        <f>'[1]18.12.19 по пст'!M118</f>
        <v>3573</v>
      </c>
      <c r="N118" s="5"/>
      <c r="O118" s="81">
        <f>'[1]18.12.19 по пст'!O118</f>
        <v>11265</v>
      </c>
      <c r="P118" s="81">
        <f>'[1]18.12.19 по пст'!P118</f>
        <v>3665</v>
      </c>
      <c r="R118" s="81">
        <f>'[1]18.12.19 по пст'!R118</f>
        <v>5065</v>
      </c>
      <c r="S118" s="81">
        <f>'[1]18.12.19 по пст'!S118</f>
        <v>3178</v>
      </c>
      <c r="T118" s="81">
        <f>'[1]18.12.19 по пст'!T118</f>
        <v>1</v>
      </c>
      <c r="U118" s="81">
        <f>'[1]18.12.19 по пст'!U118</f>
        <v>0</v>
      </c>
      <c r="V118" s="81">
        <f>'[1]18.12.19 по пст'!V118</f>
        <v>0</v>
      </c>
      <c r="W118" s="81">
        <f>'[1]18.12.19 по пст'!W118</f>
        <v>0</v>
      </c>
      <c r="X118" s="81">
        <f>'[1]18.12.19 по пст'!X118</f>
        <v>0</v>
      </c>
      <c r="Y118" s="81">
        <f>'[1]18.12.19 по пст'!Y118</f>
        <v>0</v>
      </c>
      <c r="Z118" s="5"/>
      <c r="AA118" s="81">
        <f>'[1]18.12.19 по пст'!AA118</f>
        <v>5127</v>
      </c>
      <c r="AB118" s="81">
        <f>'[1]18.12.19 по пст'!AB118</f>
        <v>4566</v>
      </c>
      <c r="AC118" s="81">
        <f>'[1]18.12.19 по пст'!AC118</f>
        <v>3</v>
      </c>
      <c r="AD118" s="81">
        <f>'[1]18.12.19 по пст'!AD118</f>
        <v>2</v>
      </c>
      <c r="AE118" s="81">
        <f>'[1]18.12.19 по пст'!AE118</f>
        <v>7544</v>
      </c>
      <c r="AF118" s="81">
        <f>'[1]18.12.19 по пст'!AF118</f>
        <v>2427</v>
      </c>
      <c r="AG118" s="81">
        <f>'[1]18.12.19 по пст'!AG118</f>
        <v>11067</v>
      </c>
      <c r="AH118" s="81">
        <f>'[1]18.12.19 по пст'!AH118</f>
        <v>6105</v>
      </c>
      <c r="AI118" s="5"/>
      <c r="AJ118" s="81">
        <f>'[1]18.12.19 по пст'!AJ118</f>
        <v>5163</v>
      </c>
      <c r="AK118" s="81">
        <f>'[1]18.12.19 по пст'!AK118</f>
        <v>4833</v>
      </c>
      <c r="AL118" s="81">
        <f>'[1]18.12.19 по пст'!AL118</f>
        <v>0</v>
      </c>
      <c r="AM118" s="81">
        <f>'[1]18.12.19 по пст'!AM118</f>
        <v>0</v>
      </c>
      <c r="AN118" s="81">
        <f>'[1]18.12.19 по пст'!AN118</f>
        <v>2828</v>
      </c>
      <c r="AO118" s="81">
        <f>'[1]18.12.19 по пст'!AO118</f>
        <v>4194</v>
      </c>
      <c r="AP118" s="81">
        <f>'[1]18.12.19 по пст'!AP118</f>
        <v>2847</v>
      </c>
      <c r="AQ118" s="81">
        <f>'[1]18.12.19 по пст'!AQ118</f>
        <v>8410</v>
      </c>
      <c r="AR118" s="5"/>
      <c r="AS118" s="81">
        <f>'[1]18.12.19 по пст'!AS118</f>
        <v>1414</v>
      </c>
      <c r="AT118" s="81">
        <f>'[1]18.12.19 по пст'!AT118</f>
        <v>752</v>
      </c>
      <c r="AU118" s="62"/>
      <c r="AV118" s="81">
        <f>'[1]18.12.19 по пст'!AV118</f>
        <v>0</v>
      </c>
      <c r="AW118" s="81">
        <f>'[1]18.12.19 по пст'!AW118</f>
        <v>0</v>
      </c>
      <c r="AX118" s="81">
        <f>'[1]18.12.19 по пст'!AX118</f>
        <v>8422</v>
      </c>
      <c r="AY118" s="81">
        <f>'[1]18.12.19 по пст'!AY118</f>
        <v>7196</v>
      </c>
      <c r="AZ118" s="81">
        <f>'[1]18.12.19 по пст'!AZ118</f>
        <v>0</v>
      </c>
      <c r="BA118" s="5"/>
      <c r="BB118" s="81">
        <f>'[1]18.12.19 по пст'!BB118</f>
        <v>2705</v>
      </c>
      <c r="BC118" s="81">
        <f>'[1]18.12.19 по пст'!BC118</f>
        <v>4051</v>
      </c>
      <c r="BD118" s="81">
        <f>'[1]18.12.19 по пст'!BD118</f>
        <v>2862</v>
      </c>
      <c r="BE118" s="81">
        <f>'[1]18.12.19 по пст'!BE118</f>
        <v>2486</v>
      </c>
      <c r="BF118" s="81">
        <f>'[1]18.12.19 по пст'!BF118</f>
        <v>2100</v>
      </c>
      <c r="BG118" s="81">
        <f>'[1]18.12.19 по пст'!BG118</f>
        <v>5432</v>
      </c>
      <c r="BH118" s="5"/>
      <c r="BI118" s="81">
        <f>'[1]18.12.19 по пст'!BI118</f>
        <v>675</v>
      </c>
      <c r="BJ118" s="81">
        <f>'[1]18.12.19 по пст'!BJ118</f>
        <v>50</v>
      </c>
      <c r="BK118" s="81">
        <f>'[1]18.12.19 по пст'!BK118</f>
        <v>683</v>
      </c>
      <c r="BL118" s="81">
        <f>'[1]18.12.19 по пст'!BL118</f>
        <v>200</v>
      </c>
      <c r="BM118" s="5"/>
      <c r="BN118" s="81">
        <f>'[1]18.12.19 по пст'!BN118</f>
        <v>13708</v>
      </c>
      <c r="BO118" s="81">
        <f>'[1]18.12.19 по пст'!BO118</f>
        <v>11922</v>
      </c>
      <c r="BP118" s="5"/>
      <c r="BQ118" s="81">
        <f>'[1]18.12.19 по пст'!BQ118</f>
        <v>330</v>
      </c>
      <c r="BR118" s="81">
        <f>'[1]18.12.19 по пст'!BR118</f>
        <v>1733</v>
      </c>
      <c r="BS118" s="81">
        <f>'[1]18.12.19 по пст'!BS118</f>
        <v>0</v>
      </c>
      <c r="BT118" s="81">
        <f>'[1]18.12.19 по пст'!BT118</f>
        <v>1</v>
      </c>
      <c r="BU118" s="81">
        <f>'[1]18.12.19 по пст'!BU118</f>
        <v>1472</v>
      </c>
      <c r="BV118" s="81">
        <f>'[1]18.12.19 по пст'!BV118</f>
        <v>3307</v>
      </c>
      <c r="BW118" s="81">
        <f>'[1]18.12.19 по пст'!BW118</f>
        <v>997</v>
      </c>
      <c r="BX118" s="81">
        <f>'[1]18.12.19 по пст'!BX118</f>
        <v>2043</v>
      </c>
      <c r="BZ118" s="81">
        <f>'[1]18.12.19 по пст'!BZ118</f>
        <v>0</v>
      </c>
      <c r="CB118" s="5">
        <f t="shared" si="87"/>
        <v>0</v>
      </c>
      <c r="CC118" s="40"/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K118" s="2">
        <v>23345.999999999996</v>
      </c>
    </row>
    <row r="119" spans="2:89">
      <c r="B119" s="28" t="s">
        <v>48</v>
      </c>
      <c r="D119" s="81">
        <f>'[1]18.12.19 по пст'!D119</f>
        <v>659</v>
      </c>
      <c r="E119" s="81">
        <f>'[1]18.12.19 по пст'!E119</f>
        <v>288</v>
      </c>
      <c r="F119" s="81">
        <f>'[1]18.12.19 по пст'!F119</f>
        <v>4683</v>
      </c>
      <c r="G119" s="81">
        <f>'[1]18.12.19 по пст'!G119</f>
        <v>8765</v>
      </c>
      <c r="H119" s="81">
        <f>'[1]18.12.19 по пст'!H119</f>
        <v>1</v>
      </c>
      <c r="I119" s="81">
        <f>'[1]18.12.19 по пст'!I119</f>
        <v>0</v>
      </c>
      <c r="J119" s="81">
        <f>'[1]18.12.19 по пст'!J119</f>
        <v>0</v>
      </c>
      <c r="K119" s="81">
        <f>'[1]18.12.19 по пст'!K119</f>
        <v>4122</v>
      </c>
      <c r="L119" s="81">
        <f>'[1]18.12.19 по пст'!L119</f>
        <v>4666</v>
      </c>
      <c r="M119" s="81">
        <f>'[1]18.12.19 по пст'!M119</f>
        <v>3581</v>
      </c>
      <c r="N119" s="5"/>
      <c r="O119" s="81">
        <f>'[1]18.12.19 по пст'!O119</f>
        <v>11250</v>
      </c>
      <c r="P119" s="81">
        <f>'[1]18.12.19 по пст'!P119</f>
        <v>3694</v>
      </c>
      <c r="R119" s="81">
        <f>'[1]18.12.19 по пст'!R119</f>
        <v>5070</v>
      </c>
      <c r="S119" s="81">
        <f>'[1]18.12.19 по пст'!S119</f>
        <v>3181</v>
      </c>
      <c r="T119" s="81">
        <f>'[1]18.12.19 по пст'!T119</f>
        <v>1</v>
      </c>
      <c r="U119" s="81">
        <f>'[1]18.12.19 по пст'!U119</f>
        <v>0</v>
      </c>
      <c r="V119" s="81">
        <f>'[1]18.12.19 по пст'!V119</f>
        <v>0</v>
      </c>
      <c r="W119" s="81">
        <f>'[1]18.12.19 по пст'!W119</f>
        <v>0</v>
      </c>
      <c r="X119" s="81">
        <f>'[1]18.12.19 по пст'!X119</f>
        <v>0</v>
      </c>
      <c r="Y119" s="81">
        <f>'[1]18.12.19 по пст'!Y119</f>
        <v>0</v>
      </c>
      <c r="Z119" s="5"/>
      <c r="AA119" s="81">
        <f>'[1]18.12.19 по пст'!AA119</f>
        <v>4954</v>
      </c>
      <c r="AB119" s="81">
        <f>'[1]18.12.19 по пст'!AB119</f>
        <v>4746</v>
      </c>
      <c r="AC119" s="81">
        <f>'[1]18.12.19 по пст'!AC119</f>
        <v>2</v>
      </c>
      <c r="AD119" s="81">
        <f>'[1]18.12.19 по пст'!AD119</f>
        <v>2</v>
      </c>
      <c r="AE119" s="81">
        <f>'[1]18.12.19 по пст'!AE119</f>
        <v>7499</v>
      </c>
      <c r="AF119" s="81">
        <f>'[1]18.12.19 по пст'!AF119</f>
        <v>2413</v>
      </c>
      <c r="AG119" s="81">
        <f>'[1]18.12.19 по пст'!AG119</f>
        <v>11057</v>
      </c>
      <c r="AH119" s="81">
        <f>'[1]18.12.19 по пст'!AH119</f>
        <v>5888</v>
      </c>
      <c r="AI119" s="5"/>
      <c r="AJ119" s="81">
        <f>'[1]18.12.19 по пст'!AJ119</f>
        <v>5149</v>
      </c>
      <c r="AK119" s="81">
        <f>'[1]18.12.19 по пст'!AK119</f>
        <v>4825</v>
      </c>
      <c r="AL119" s="81">
        <f>'[1]18.12.19 по пст'!AL119</f>
        <v>0</v>
      </c>
      <c r="AM119" s="81">
        <f>'[1]18.12.19 по пст'!AM119</f>
        <v>0</v>
      </c>
      <c r="AN119" s="81">
        <f>'[1]18.12.19 по пст'!AN119</f>
        <v>2716</v>
      </c>
      <c r="AO119" s="81">
        <f>'[1]18.12.19 по пст'!AO119</f>
        <v>4206</v>
      </c>
      <c r="AP119" s="81">
        <f>'[1]18.12.19 по пст'!AP119</f>
        <v>2839</v>
      </c>
      <c r="AQ119" s="81">
        <f>'[1]18.12.19 по пст'!AQ119</f>
        <v>8400</v>
      </c>
      <c r="AR119" s="5"/>
      <c r="AS119" s="81">
        <f>'[1]18.12.19 по пст'!AS119</f>
        <v>1395</v>
      </c>
      <c r="AT119" s="81">
        <f>'[1]18.12.19 по пст'!AT119</f>
        <v>762</v>
      </c>
      <c r="AU119" s="62"/>
      <c r="AV119" s="81">
        <f>'[1]18.12.19 по пст'!AV119</f>
        <v>0</v>
      </c>
      <c r="AW119" s="81">
        <f>'[1]18.12.19 по пст'!AW119</f>
        <v>1</v>
      </c>
      <c r="AX119" s="81">
        <f>'[1]18.12.19 по пст'!AX119</f>
        <v>8378</v>
      </c>
      <c r="AY119" s="81">
        <f>'[1]18.12.19 по пст'!AY119</f>
        <v>7193</v>
      </c>
      <c r="AZ119" s="81">
        <f>'[1]18.12.19 по пст'!AZ119</f>
        <v>0</v>
      </c>
      <c r="BA119" s="5"/>
      <c r="BB119" s="81">
        <f>'[1]18.12.19 по пст'!BB119</f>
        <v>2697</v>
      </c>
      <c r="BC119" s="81">
        <f>'[1]18.12.19 по пст'!BC119</f>
        <v>4024</v>
      </c>
      <c r="BD119" s="81">
        <f>'[1]18.12.19 по пст'!BD119</f>
        <v>2861</v>
      </c>
      <c r="BE119" s="81">
        <f>'[1]18.12.19 по пст'!BE119</f>
        <v>2456</v>
      </c>
      <c r="BF119" s="81">
        <f>'[1]18.12.19 по пст'!BF119</f>
        <v>2100</v>
      </c>
      <c r="BG119" s="81">
        <f>'[1]18.12.19 по пст'!BG119</f>
        <v>5421</v>
      </c>
      <c r="BH119" s="5"/>
      <c r="BI119" s="81">
        <f>'[1]18.12.19 по пст'!BI119</f>
        <v>679</v>
      </c>
      <c r="BJ119" s="81">
        <f>'[1]18.12.19 по пст'!BJ119</f>
        <v>51</v>
      </c>
      <c r="BK119" s="81">
        <f>'[1]18.12.19 по пст'!BK119</f>
        <v>703</v>
      </c>
      <c r="BL119" s="81">
        <f>'[1]18.12.19 по пст'!BL119</f>
        <v>200</v>
      </c>
      <c r="BM119" s="5"/>
      <c r="BN119" s="81">
        <f>'[1]18.12.19 по пст'!BN119</f>
        <v>13754</v>
      </c>
      <c r="BO119" s="81">
        <f>'[1]18.12.19 по пст'!BO119</f>
        <v>11939</v>
      </c>
      <c r="BP119" s="5"/>
      <c r="BQ119" s="81">
        <f>'[1]18.12.19 по пст'!BQ119</f>
        <v>330</v>
      </c>
      <c r="BR119" s="81">
        <f>'[1]18.12.19 по пст'!BR119</f>
        <v>1729</v>
      </c>
      <c r="BS119" s="81">
        <f>'[1]18.12.19 по пст'!BS119</f>
        <v>0</v>
      </c>
      <c r="BT119" s="81">
        <f>'[1]18.12.19 по пст'!BT119</f>
        <v>1</v>
      </c>
      <c r="BU119" s="81">
        <f>'[1]18.12.19 по пст'!BU119</f>
        <v>1460</v>
      </c>
      <c r="BV119" s="81">
        <f>'[1]18.12.19 по пст'!BV119</f>
        <v>3276</v>
      </c>
      <c r="BW119" s="81">
        <f>'[1]18.12.19 по пст'!BW119</f>
        <v>979</v>
      </c>
      <c r="BX119" s="81">
        <f>'[1]18.12.19 по пст'!BX119</f>
        <v>2019</v>
      </c>
      <c r="BZ119" s="81">
        <f>'[1]18.12.19 по пст'!BZ119</f>
        <v>0</v>
      </c>
      <c r="CB119" s="5">
        <f t="shared" si="87"/>
        <v>0</v>
      </c>
      <c r="CC119" s="40"/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K119" s="2">
        <v>23694.6</v>
      </c>
    </row>
    <row r="120" spans="2:89">
      <c r="B120" s="29" t="s">
        <v>49</v>
      </c>
      <c r="D120" s="81">
        <f>'[1]18.12.19 по пст'!D120</f>
        <v>657</v>
      </c>
      <c r="E120" s="81">
        <f>'[1]18.12.19 по пст'!E120</f>
        <v>264</v>
      </c>
      <c r="F120" s="81">
        <f>'[1]18.12.19 по пст'!F120</f>
        <v>4755</v>
      </c>
      <c r="G120" s="81">
        <f>'[1]18.12.19 по пст'!G120</f>
        <v>7819</v>
      </c>
      <c r="H120" s="81">
        <f>'[1]18.12.19 по пст'!H120</f>
        <v>0</v>
      </c>
      <c r="I120" s="81">
        <f>'[1]18.12.19 по пст'!I120</f>
        <v>1</v>
      </c>
      <c r="J120" s="81">
        <f>'[1]18.12.19 по пст'!J120</f>
        <v>0</v>
      </c>
      <c r="K120" s="81">
        <f>'[1]18.12.19 по пст'!K120</f>
        <v>4151</v>
      </c>
      <c r="L120" s="81">
        <f>'[1]18.12.19 по пст'!L120</f>
        <v>4626</v>
      </c>
      <c r="M120" s="81">
        <f>'[1]18.12.19 по пст'!M120</f>
        <v>3579</v>
      </c>
      <c r="N120" s="5"/>
      <c r="O120" s="81">
        <f>'[1]18.12.19 по пст'!O120</f>
        <v>11176</v>
      </c>
      <c r="P120" s="81">
        <f>'[1]18.12.19 по пст'!P120</f>
        <v>3649</v>
      </c>
      <c r="R120" s="81">
        <f>'[1]18.12.19 по пст'!R120</f>
        <v>5070</v>
      </c>
      <c r="S120" s="81">
        <f>'[1]18.12.19 по пст'!S120</f>
        <v>3188</v>
      </c>
      <c r="T120" s="81">
        <f>'[1]18.12.19 по пст'!T120</f>
        <v>1</v>
      </c>
      <c r="U120" s="81">
        <f>'[1]18.12.19 по пст'!U120</f>
        <v>0</v>
      </c>
      <c r="V120" s="81">
        <f>'[1]18.12.19 по пст'!V120</f>
        <v>0</v>
      </c>
      <c r="W120" s="81">
        <f>'[1]18.12.19 по пст'!W120</f>
        <v>0</v>
      </c>
      <c r="X120" s="81">
        <f>'[1]18.12.19 по пст'!X120</f>
        <v>0</v>
      </c>
      <c r="Y120" s="81">
        <f>'[1]18.12.19 по пст'!Y120</f>
        <v>0</v>
      </c>
      <c r="Z120" s="5"/>
      <c r="AA120" s="81">
        <f>'[1]18.12.19 по пст'!AA120</f>
        <v>4883</v>
      </c>
      <c r="AB120" s="81">
        <f>'[1]18.12.19 по пст'!AB120</f>
        <v>4856</v>
      </c>
      <c r="AC120" s="81">
        <f>'[1]18.12.19 по пст'!AC120</f>
        <v>3</v>
      </c>
      <c r="AD120" s="81">
        <f>'[1]18.12.19 по пст'!AD120</f>
        <v>1</v>
      </c>
      <c r="AE120" s="81">
        <f>'[1]18.12.19 по пст'!AE120</f>
        <v>7299</v>
      </c>
      <c r="AF120" s="81">
        <f>'[1]18.12.19 по пст'!AF120</f>
        <v>2438</v>
      </c>
      <c r="AG120" s="81">
        <f>'[1]18.12.19 по пст'!AG120</f>
        <v>11062</v>
      </c>
      <c r="AH120" s="81">
        <f>'[1]18.12.19 по пст'!AH120</f>
        <v>5612</v>
      </c>
      <c r="AI120" s="5"/>
      <c r="AJ120" s="81">
        <f>'[1]18.12.19 по пст'!AJ120</f>
        <v>5088</v>
      </c>
      <c r="AK120" s="81">
        <f>'[1]18.12.19 по пст'!AK120</f>
        <v>4789</v>
      </c>
      <c r="AL120" s="81">
        <f>'[1]18.12.19 по пст'!AL120</f>
        <v>0</v>
      </c>
      <c r="AM120" s="81">
        <f>'[1]18.12.19 по пст'!AM120</f>
        <v>0</v>
      </c>
      <c r="AN120" s="81">
        <f>'[1]18.12.19 по пст'!AN120</f>
        <v>2618</v>
      </c>
      <c r="AO120" s="81">
        <f>'[1]18.12.19 по пст'!AO120</f>
        <v>4164</v>
      </c>
      <c r="AP120" s="81">
        <f>'[1]18.12.19 по пст'!AP120</f>
        <v>2831</v>
      </c>
      <c r="AQ120" s="81">
        <f>'[1]18.12.19 по пст'!AQ120</f>
        <v>8398</v>
      </c>
      <c r="AR120" s="5"/>
      <c r="AS120" s="81">
        <f>'[1]18.12.19 по пст'!AS120</f>
        <v>1422</v>
      </c>
      <c r="AT120" s="81">
        <f>'[1]18.12.19 по пст'!AT120</f>
        <v>756</v>
      </c>
      <c r="AU120" s="62"/>
      <c r="AV120" s="81">
        <f>'[1]18.12.19 по пст'!AV120</f>
        <v>0</v>
      </c>
      <c r="AW120" s="81">
        <f>'[1]18.12.19 по пст'!AW120</f>
        <v>0</v>
      </c>
      <c r="AX120" s="81">
        <f>'[1]18.12.19 по пст'!AX120</f>
        <v>8416</v>
      </c>
      <c r="AY120" s="81">
        <f>'[1]18.12.19 по пст'!AY120</f>
        <v>7199</v>
      </c>
      <c r="AZ120" s="81">
        <f>'[1]18.12.19 по пст'!AZ120</f>
        <v>0</v>
      </c>
      <c r="BA120" s="5"/>
      <c r="BB120" s="81">
        <f>'[1]18.12.19 по пст'!BB120</f>
        <v>2705</v>
      </c>
      <c r="BC120" s="81">
        <f>'[1]18.12.19 по пст'!BC120</f>
        <v>4032</v>
      </c>
      <c r="BD120" s="81">
        <f>'[1]18.12.19 по пст'!BD120</f>
        <v>2859</v>
      </c>
      <c r="BE120" s="81">
        <f>'[1]18.12.19 по пст'!BE120</f>
        <v>2486</v>
      </c>
      <c r="BF120" s="81">
        <f>'[1]18.12.19 по пст'!BF120</f>
        <v>2087</v>
      </c>
      <c r="BG120" s="81">
        <f>'[1]18.12.19 по пст'!BG120</f>
        <v>5423</v>
      </c>
      <c r="BH120" s="5"/>
      <c r="BI120" s="81">
        <f>'[1]18.12.19 по пст'!BI120</f>
        <v>567</v>
      </c>
      <c r="BJ120" s="81">
        <f>'[1]18.12.19 по пст'!BJ120</f>
        <v>49</v>
      </c>
      <c r="BK120" s="81">
        <f>'[1]18.12.19 по пст'!BK120</f>
        <v>703</v>
      </c>
      <c r="BL120" s="81">
        <f>'[1]18.12.19 по пст'!BL120</f>
        <v>199</v>
      </c>
      <c r="BM120" s="5"/>
      <c r="BN120" s="81">
        <f>'[1]18.12.19 по пст'!BN120</f>
        <v>13691</v>
      </c>
      <c r="BO120" s="81">
        <f>'[1]18.12.19 по пст'!BO120</f>
        <v>11930</v>
      </c>
      <c r="BP120" s="5"/>
      <c r="BQ120" s="81">
        <f>'[1]18.12.19 по пст'!BQ120</f>
        <v>336</v>
      </c>
      <c r="BR120" s="81">
        <f>'[1]18.12.19 по пст'!BR120</f>
        <v>1731</v>
      </c>
      <c r="BS120" s="81">
        <f>'[1]18.12.19 по пст'!BS120</f>
        <v>0</v>
      </c>
      <c r="BT120" s="81">
        <f>'[1]18.12.19 по пст'!BT120</f>
        <v>0</v>
      </c>
      <c r="BU120" s="81">
        <f>'[1]18.12.19 по пст'!BU120</f>
        <v>1478</v>
      </c>
      <c r="BV120" s="81">
        <f>'[1]18.12.19 по пст'!BV120</f>
        <v>3248</v>
      </c>
      <c r="BW120" s="81">
        <f>'[1]18.12.19 по пст'!BW120</f>
        <v>978</v>
      </c>
      <c r="BX120" s="81">
        <f>'[1]18.12.19 по пст'!BX120</f>
        <v>2048</v>
      </c>
      <c r="BZ120" s="81">
        <f>'[1]18.12.19 по пст'!BZ120</f>
        <v>0</v>
      </c>
      <c r="CB120" s="5">
        <f t="shared" si="87"/>
        <v>0</v>
      </c>
      <c r="CC120" s="40"/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K120" s="2">
        <v>24373.200000000001</v>
      </c>
    </row>
    <row r="121" spans="2:89">
      <c r="B121" s="26" t="s">
        <v>50</v>
      </c>
      <c r="D121" s="81">
        <f>'[1]18.12.19 по пст'!D121</f>
        <v>679</v>
      </c>
      <c r="E121" s="81">
        <f>'[1]18.12.19 по пст'!E121</f>
        <v>239</v>
      </c>
      <c r="F121" s="81">
        <f>'[1]18.12.19 по пст'!F121</f>
        <v>4992</v>
      </c>
      <c r="G121" s="81">
        <f>'[1]18.12.19 по пст'!G121</f>
        <v>5011</v>
      </c>
      <c r="H121" s="81">
        <f>'[1]18.12.19 по пст'!H121</f>
        <v>0</v>
      </c>
      <c r="I121" s="81">
        <f>'[1]18.12.19 по пст'!I121</f>
        <v>0</v>
      </c>
      <c r="J121" s="81">
        <f>'[1]18.12.19 по пст'!J121</f>
        <v>0</v>
      </c>
      <c r="K121" s="81">
        <f>'[1]18.12.19 по пст'!K121</f>
        <v>4138</v>
      </c>
      <c r="L121" s="81">
        <f>'[1]18.12.19 по пст'!L121</f>
        <v>4660</v>
      </c>
      <c r="M121" s="81">
        <f>'[1]18.12.19 по пст'!M121</f>
        <v>3613</v>
      </c>
      <c r="N121" s="5"/>
      <c r="O121" s="81">
        <f>'[1]18.12.19 по пст'!O121</f>
        <v>11199</v>
      </c>
      <c r="P121" s="81">
        <f>'[1]18.12.19 по пст'!P121</f>
        <v>3669</v>
      </c>
      <c r="R121" s="81">
        <f>'[1]18.12.19 по пст'!R121</f>
        <v>5067</v>
      </c>
      <c r="S121" s="81">
        <f>'[1]18.12.19 по пст'!S121</f>
        <v>3186</v>
      </c>
      <c r="T121" s="81">
        <f>'[1]18.12.19 по пст'!T121</f>
        <v>1</v>
      </c>
      <c r="U121" s="81">
        <f>'[1]18.12.19 по пст'!U121</f>
        <v>0</v>
      </c>
      <c r="V121" s="81">
        <f>'[1]18.12.19 по пст'!V121</f>
        <v>0</v>
      </c>
      <c r="W121" s="81">
        <f>'[1]18.12.19 по пст'!W121</f>
        <v>0</v>
      </c>
      <c r="X121" s="81">
        <f>'[1]18.12.19 по пст'!X121</f>
        <v>0</v>
      </c>
      <c r="Y121" s="81">
        <f>'[1]18.12.19 по пст'!Y121</f>
        <v>0</v>
      </c>
      <c r="Z121" s="5"/>
      <c r="AA121" s="81">
        <f>'[1]18.12.19 по пст'!AA121</f>
        <v>4896</v>
      </c>
      <c r="AB121" s="81">
        <f>'[1]18.12.19 по пст'!AB121</f>
        <v>4868</v>
      </c>
      <c r="AC121" s="81">
        <f>'[1]18.12.19 по пст'!AC121</f>
        <v>3</v>
      </c>
      <c r="AD121" s="81">
        <f>'[1]18.12.19 по пст'!AD121</f>
        <v>2</v>
      </c>
      <c r="AE121" s="81">
        <f>'[1]18.12.19 по пст'!AE121</f>
        <v>7273</v>
      </c>
      <c r="AF121" s="81">
        <f>'[1]18.12.19 по пст'!AF121</f>
        <v>2405</v>
      </c>
      <c r="AG121" s="81">
        <f>'[1]18.12.19 по пст'!AG121</f>
        <v>11019</v>
      </c>
      <c r="AH121" s="81">
        <f>'[1]18.12.19 по пст'!AH121</f>
        <v>5609</v>
      </c>
      <c r="AI121" s="5"/>
      <c r="AJ121" s="81">
        <f>'[1]18.12.19 по пст'!AJ121</f>
        <v>5052</v>
      </c>
      <c r="AK121" s="81">
        <f>'[1]18.12.19 по пст'!AK121</f>
        <v>4749</v>
      </c>
      <c r="AL121" s="81">
        <f>'[1]18.12.19 по пст'!AL121</f>
        <v>0</v>
      </c>
      <c r="AM121" s="81">
        <f>'[1]18.12.19 по пст'!AM121</f>
        <v>0</v>
      </c>
      <c r="AN121" s="81">
        <f>'[1]18.12.19 по пст'!AN121</f>
        <v>2623</v>
      </c>
      <c r="AO121" s="81">
        <f>'[1]18.12.19 по пст'!AO121</f>
        <v>4186</v>
      </c>
      <c r="AP121" s="81">
        <f>'[1]18.12.19 по пст'!AP121</f>
        <v>2852</v>
      </c>
      <c r="AQ121" s="81">
        <f>'[1]18.12.19 по пст'!AQ121</f>
        <v>8343</v>
      </c>
      <c r="AR121" s="5"/>
      <c r="AS121" s="81">
        <f>'[1]18.12.19 по пст'!AS121</f>
        <v>1454</v>
      </c>
      <c r="AT121" s="81">
        <f>'[1]18.12.19 по пст'!AT121</f>
        <v>757</v>
      </c>
      <c r="AU121" s="62"/>
      <c r="AV121" s="81">
        <f>'[1]18.12.19 по пст'!AV121</f>
        <v>0</v>
      </c>
      <c r="AW121" s="81">
        <f>'[1]18.12.19 по пст'!AW121</f>
        <v>0</v>
      </c>
      <c r="AX121" s="81">
        <f>'[1]18.12.19 по пст'!AX121</f>
        <v>8420</v>
      </c>
      <c r="AY121" s="81">
        <f>'[1]18.12.19 по пст'!AY121</f>
        <v>7154</v>
      </c>
      <c r="AZ121" s="81">
        <f>'[1]18.12.19 по пст'!AZ121</f>
        <v>0</v>
      </c>
      <c r="BA121" s="5"/>
      <c r="BB121" s="81">
        <f>'[1]18.12.19 по пст'!BB121</f>
        <v>2710</v>
      </c>
      <c r="BC121" s="81">
        <f>'[1]18.12.19 по пст'!BC121</f>
        <v>4027</v>
      </c>
      <c r="BD121" s="81">
        <f>'[1]18.12.19 по пст'!BD121</f>
        <v>2866</v>
      </c>
      <c r="BE121" s="81">
        <f>'[1]18.12.19 по пст'!BE121</f>
        <v>2450</v>
      </c>
      <c r="BF121" s="81">
        <f>'[1]18.12.19 по пст'!BF121</f>
        <v>2098</v>
      </c>
      <c r="BG121" s="81">
        <f>'[1]18.12.19 по пст'!BG121</f>
        <v>5424</v>
      </c>
      <c r="BH121" s="5"/>
      <c r="BI121" s="81">
        <f>'[1]18.12.19 по пст'!BI121</f>
        <v>545</v>
      </c>
      <c r="BJ121" s="81">
        <f>'[1]18.12.19 по пст'!BJ121</f>
        <v>50</v>
      </c>
      <c r="BK121" s="81">
        <f>'[1]18.12.19 по пст'!BK121</f>
        <v>732</v>
      </c>
      <c r="BL121" s="81">
        <f>'[1]18.12.19 по пст'!BL121</f>
        <v>200</v>
      </c>
      <c r="BM121" s="5"/>
      <c r="BN121" s="81">
        <f>'[1]18.12.19 по пст'!BN121</f>
        <v>13754</v>
      </c>
      <c r="BO121" s="81">
        <f>'[1]18.12.19 по пст'!BO121</f>
        <v>11948</v>
      </c>
      <c r="BP121" s="5"/>
      <c r="BQ121" s="81">
        <f>'[1]18.12.19 по пст'!BQ121</f>
        <v>324</v>
      </c>
      <c r="BR121" s="81">
        <f>'[1]18.12.19 по пст'!BR121</f>
        <v>1729</v>
      </c>
      <c r="BS121" s="81">
        <f>'[1]18.12.19 по пст'!BS121</f>
        <v>1</v>
      </c>
      <c r="BT121" s="81">
        <f>'[1]18.12.19 по пст'!BT121</f>
        <v>1</v>
      </c>
      <c r="BU121" s="81">
        <f>'[1]18.12.19 по пст'!BU121</f>
        <v>1457</v>
      </c>
      <c r="BV121" s="81">
        <f>'[1]18.12.19 по пст'!BV121</f>
        <v>3301</v>
      </c>
      <c r="BW121" s="81">
        <f>'[1]18.12.19 по пст'!BW121</f>
        <v>981</v>
      </c>
      <c r="BX121" s="81">
        <f>'[1]18.12.19 по пст'!BX121</f>
        <v>2047</v>
      </c>
      <c r="BZ121" s="81">
        <f>'[1]18.12.19 по пст'!BZ121</f>
        <v>0</v>
      </c>
      <c r="CB121" s="5">
        <f t="shared" si="87"/>
        <v>0</v>
      </c>
      <c r="CC121" s="40"/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K121" s="2">
        <v>24285.599999999999</v>
      </c>
    </row>
    <row r="122" spans="2:89">
      <c r="B122" s="26" t="s">
        <v>51</v>
      </c>
      <c r="D122" s="81">
        <f>'[1]18.12.19 по пст'!D122</f>
        <v>659</v>
      </c>
      <c r="E122" s="81">
        <f>'[1]18.12.19 по пст'!E122</f>
        <v>233</v>
      </c>
      <c r="F122" s="81">
        <f>'[1]18.12.19 по пст'!F122</f>
        <v>4975</v>
      </c>
      <c r="G122" s="81">
        <f>'[1]18.12.19 по пст'!G122</f>
        <v>5029</v>
      </c>
      <c r="H122" s="81">
        <f>'[1]18.12.19 по пст'!H122</f>
        <v>1</v>
      </c>
      <c r="I122" s="81">
        <f>'[1]18.12.19 по пст'!I122</f>
        <v>0</v>
      </c>
      <c r="J122" s="81">
        <f>'[1]18.12.19 по пст'!J122</f>
        <v>0</v>
      </c>
      <c r="K122" s="81">
        <f>'[1]18.12.19 по пст'!K122</f>
        <v>4122</v>
      </c>
      <c r="L122" s="81">
        <f>'[1]18.12.19 по пст'!L122</f>
        <v>4641</v>
      </c>
      <c r="M122" s="81">
        <f>'[1]18.12.19 по пст'!M122</f>
        <v>3549</v>
      </c>
      <c r="N122" s="5"/>
      <c r="O122" s="81">
        <f>'[1]18.12.19 по пст'!O122</f>
        <v>11153</v>
      </c>
      <c r="P122" s="81">
        <f>'[1]18.12.19 по пст'!P122</f>
        <v>3692</v>
      </c>
      <c r="R122" s="81">
        <f>'[1]18.12.19 по пст'!R122</f>
        <v>5071</v>
      </c>
      <c r="S122" s="81">
        <f>'[1]18.12.19 по пст'!S122</f>
        <v>3182</v>
      </c>
      <c r="T122" s="81">
        <f>'[1]18.12.19 по пст'!T122</f>
        <v>1</v>
      </c>
      <c r="U122" s="81">
        <f>'[1]18.12.19 по пст'!U122</f>
        <v>0</v>
      </c>
      <c r="V122" s="81">
        <f>'[1]18.12.19 по пст'!V122</f>
        <v>0</v>
      </c>
      <c r="W122" s="81">
        <f>'[1]18.12.19 по пст'!W122</f>
        <v>0</v>
      </c>
      <c r="X122" s="81">
        <f>'[1]18.12.19 по пст'!X122</f>
        <v>0</v>
      </c>
      <c r="Y122" s="81">
        <f>'[1]18.12.19 по пст'!Y122</f>
        <v>0</v>
      </c>
      <c r="Z122" s="5"/>
      <c r="AA122" s="81">
        <f>'[1]18.12.19 по пст'!AA122</f>
        <v>4847</v>
      </c>
      <c r="AB122" s="81">
        <f>'[1]18.12.19 по пст'!AB122</f>
        <v>4847</v>
      </c>
      <c r="AC122" s="81">
        <f>'[1]18.12.19 по пст'!AC122</f>
        <v>2</v>
      </c>
      <c r="AD122" s="81">
        <f>'[1]18.12.19 по пст'!AD122</f>
        <v>2</v>
      </c>
      <c r="AE122" s="81">
        <f>'[1]18.12.19 по пст'!AE122</f>
        <v>7167</v>
      </c>
      <c r="AF122" s="81">
        <f>'[1]18.12.19 по пст'!AF122</f>
        <v>2413</v>
      </c>
      <c r="AG122" s="81">
        <f>'[1]18.12.19 по пст'!AG122</f>
        <v>10973</v>
      </c>
      <c r="AH122" s="81">
        <f>'[1]18.12.19 по пст'!AH122</f>
        <v>5781</v>
      </c>
      <c r="AI122" s="5"/>
      <c r="AJ122" s="81">
        <f>'[1]18.12.19 по пст'!AJ122</f>
        <v>5066</v>
      </c>
      <c r="AK122" s="81">
        <f>'[1]18.12.19 по пст'!AK122</f>
        <v>4807</v>
      </c>
      <c r="AL122" s="81">
        <f>'[1]18.12.19 по пст'!AL122</f>
        <v>0</v>
      </c>
      <c r="AM122" s="81">
        <f>'[1]18.12.19 по пст'!AM122</f>
        <v>0</v>
      </c>
      <c r="AN122" s="81">
        <f>'[1]18.12.19 по пст'!AN122</f>
        <v>2596</v>
      </c>
      <c r="AO122" s="81">
        <f>'[1]18.12.19 по пст'!AO122</f>
        <v>4191</v>
      </c>
      <c r="AP122" s="81">
        <f>'[1]18.12.19 по пст'!AP122</f>
        <v>2827</v>
      </c>
      <c r="AQ122" s="81">
        <f>'[1]18.12.19 по пст'!AQ122</f>
        <v>8434</v>
      </c>
      <c r="AR122" s="5"/>
      <c r="AS122" s="81">
        <f>'[1]18.12.19 по пст'!AS122</f>
        <v>1435</v>
      </c>
      <c r="AT122" s="81">
        <f>'[1]18.12.19 по пст'!AT122</f>
        <v>747</v>
      </c>
      <c r="AU122" s="62"/>
      <c r="AV122" s="81">
        <f>'[1]18.12.19 по пст'!AV122</f>
        <v>0</v>
      </c>
      <c r="AW122" s="81">
        <f>'[1]18.12.19 по пст'!AW122</f>
        <v>1</v>
      </c>
      <c r="AX122" s="81">
        <f>'[1]18.12.19 по пст'!AX122</f>
        <v>8310</v>
      </c>
      <c r="AY122" s="81">
        <f>'[1]18.12.19 по пст'!AY122</f>
        <v>7075</v>
      </c>
      <c r="AZ122" s="81">
        <f>'[1]18.12.19 по пст'!AZ122</f>
        <v>0</v>
      </c>
      <c r="BA122" s="5"/>
      <c r="BB122" s="81">
        <f>'[1]18.12.19 по пст'!BB122</f>
        <v>2726</v>
      </c>
      <c r="BC122" s="81">
        <f>'[1]18.12.19 по пст'!BC122</f>
        <v>4017</v>
      </c>
      <c r="BD122" s="81">
        <f>'[1]18.12.19 по пст'!BD122</f>
        <v>2857</v>
      </c>
      <c r="BE122" s="81">
        <f>'[1]18.12.19 по пст'!BE122</f>
        <v>2460</v>
      </c>
      <c r="BF122" s="81">
        <f>'[1]18.12.19 по пст'!BF122</f>
        <v>2106</v>
      </c>
      <c r="BG122" s="81">
        <f>'[1]18.12.19 по пст'!BG122</f>
        <v>5426</v>
      </c>
      <c r="BH122" s="5"/>
      <c r="BI122" s="81">
        <f>'[1]18.12.19 по пст'!BI122</f>
        <v>306</v>
      </c>
      <c r="BJ122" s="81">
        <f>'[1]18.12.19 по пст'!BJ122</f>
        <v>49</v>
      </c>
      <c r="BK122" s="81">
        <f>'[1]18.12.19 по пст'!BK122</f>
        <v>1031</v>
      </c>
      <c r="BL122" s="81">
        <f>'[1]18.12.19 по пст'!BL122</f>
        <v>200</v>
      </c>
      <c r="BM122" s="5"/>
      <c r="BN122" s="81">
        <f>'[1]18.12.19 по пст'!BN122</f>
        <v>13558</v>
      </c>
      <c r="BO122" s="81">
        <f>'[1]18.12.19 по пст'!BO122</f>
        <v>11912</v>
      </c>
      <c r="BP122" s="5"/>
      <c r="BQ122" s="81">
        <f>'[1]18.12.19 по пст'!BQ122</f>
        <v>325</v>
      </c>
      <c r="BR122" s="81">
        <f>'[1]18.12.19 по пст'!BR122</f>
        <v>1730</v>
      </c>
      <c r="BS122" s="81">
        <f>'[1]18.12.19 по пст'!BS122</f>
        <v>0</v>
      </c>
      <c r="BT122" s="81">
        <f>'[1]18.12.19 по пст'!BT122</f>
        <v>1</v>
      </c>
      <c r="BU122" s="81">
        <f>'[1]18.12.19 по пст'!BU122</f>
        <v>1479</v>
      </c>
      <c r="BV122" s="81">
        <f>'[1]18.12.19 по пст'!BV122</f>
        <v>3282</v>
      </c>
      <c r="BW122" s="81">
        <f>'[1]18.12.19 по пст'!BW122</f>
        <v>984</v>
      </c>
      <c r="BX122" s="81">
        <f>'[1]18.12.19 по пст'!BX122</f>
        <v>2049</v>
      </c>
      <c r="BZ122" s="81">
        <f>'[1]18.12.19 по пст'!BZ122</f>
        <v>0</v>
      </c>
      <c r="CB122" s="5">
        <f t="shared" si="87"/>
        <v>0</v>
      </c>
      <c r="CC122" s="40"/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K122" s="2">
        <v>24401.399999999998</v>
      </c>
    </row>
    <row r="123" spans="2:89">
      <c r="B123" s="26" t="s">
        <v>52</v>
      </c>
      <c r="D123" s="81">
        <f>'[1]18.12.19 по пст'!D123</f>
        <v>645</v>
      </c>
      <c r="E123" s="81">
        <f>'[1]18.12.19 по пст'!E123</f>
        <v>233</v>
      </c>
      <c r="F123" s="81">
        <f>'[1]18.12.19 по пст'!F123</f>
        <v>4953</v>
      </c>
      <c r="G123" s="81">
        <f>'[1]18.12.19 по пст'!G123</f>
        <v>5035</v>
      </c>
      <c r="H123" s="81">
        <f>'[1]18.12.19 по пст'!H123</f>
        <v>0</v>
      </c>
      <c r="I123" s="81">
        <f>'[1]18.12.19 по пст'!I123</f>
        <v>1</v>
      </c>
      <c r="J123" s="81">
        <f>'[1]18.12.19 по пст'!J123</f>
        <v>0</v>
      </c>
      <c r="K123" s="81">
        <f>'[1]18.12.19 по пст'!K123</f>
        <v>4123</v>
      </c>
      <c r="L123" s="81">
        <f>'[1]18.12.19 по пст'!L123</f>
        <v>4612</v>
      </c>
      <c r="M123" s="81">
        <f>'[1]18.12.19 по пст'!M123</f>
        <v>3603</v>
      </c>
      <c r="N123" s="5"/>
      <c r="O123" s="81">
        <f>'[1]18.12.19 по пст'!O123</f>
        <v>11216</v>
      </c>
      <c r="P123" s="81">
        <f>'[1]18.12.19 по пст'!P123</f>
        <v>3692</v>
      </c>
      <c r="R123" s="81">
        <f>'[1]18.12.19 по пст'!R123</f>
        <v>5067</v>
      </c>
      <c r="S123" s="81">
        <f>'[1]18.12.19 по пст'!S123</f>
        <v>3184</v>
      </c>
      <c r="T123" s="81">
        <f>'[1]18.12.19 по пст'!T123</f>
        <v>1</v>
      </c>
      <c r="U123" s="81">
        <f>'[1]18.12.19 по пст'!U123</f>
        <v>0</v>
      </c>
      <c r="V123" s="81">
        <f>'[1]18.12.19 по пст'!V123</f>
        <v>0</v>
      </c>
      <c r="W123" s="81">
        <f>'[1]18.12.19 по пст'!W123</f>
        <v>0</v>
      </c>
      <c r="X123" s="81">
        <f>'[1]18.12.19 по пст'!X123</f>
        <v>0</v>
      </c>
      <c r="Y123" s="81">
        <f>'[1]18.12.19 по пст'!Y123</f>
        <v>0</v>
      </c>
      <c r="Z123" s="5"/>
      <c r="AA123" s="81">
        <f>'[1]18.12.19 по пст'!AA123</f>
        <v>4803</v>
      </c>
      <c r="AB123" s="81">
        <f>'[1]18.12.19 по пст'!AB123</f>
        <v>4824</v>
      </c>
      <c r="AC123" s="81">
        <f>'[1]18.12.19 по пст'!AC123</f>
        <v>3</v>
      </c>
      <c r="AD123" s="81">
        <f>'[1]18.12.19 по пст'!AD123</f>
        <v>2</v>
      </c>
      <c r="AE123" s="81">
        <f>'[1]18.12.19 по пст'!AE123</f>
        <v>7287</v>
      </c>
      <c r="AF123" s="81">
        <f>'[1]18.12.19 по пст'!AF123</f>
        <v>2421</v>
      </c>
      <c r="AG123" s="81">
        <f>'[1]18.12.19 по пст'!AG123</f>
        <v>11014</v>
      </c>
      <c r="AH123" s="81">
        <f>'[1]18.12.19 по пст'!AH123</f>
        <v>6119</v>
      </c>
      <c r="AI123" s="5"/>
      <c r="AJ123" s="81">
        <f>'[1]18.12.19 по пст'!AJ123</f>
        <v>4858</v>
      </c>
      <c r="AK123" s="81">
        <f>'[1]18.12.19 по пст'!AK123</f>
        <v>4800</v>
      </c>
      <c r="AL123" s="81">
        <f>'[1]18.12.19 по пст'!AL123</f>
        <v>0</v>
      </c>
      <c r="AM123" s="81">
        <f>'[1]18.12.19 по пст'!AM123</f>
        <v>0</v>
      </c>
      <c r="AN123" s="81">
        <f>'[1]18.12.19 по пст'!AN123</f>
        <v>2576</v>
      </c>
      <c r="AO123" s="81">
        <f>'[1]18.12.19 по пст'!AO123</f>
        <v>4156</v>
      </c>
      <c r="AP123" s="81">
        <f>'[1]18.12.19 по пст'!AP123</f>
        <v>2847</v>
      </c>
      <c r="AQ123" s="81">
        <f>'[1]18.12.19 по пст'!AQ123</f>
        <v>8398</v>
      </c>
      <c r="AR123" s="5"/>
      <c r="AS123" s="81">
        <f>'[1]18.12.19 по пст'!AS123</f>
        <v>1428</v>
      </c>
      <c r="AT123" s="81">
        <f>'[1]18.12.19 по пст'!AT123</f>
        <v>753</v>
      </c>
      <c r="AU123" s="62"/>
      <c r="AV123" s="81">
        <f>'[1]18.12.19 по пст'!AV123</f>
        <v>0</v>
      </c>
      <c r="AW123" s="81">
        <f>'[1]18.12.19 по пст'!AW123</f>
        <v>0</v>
      </c>
      <c r="AX123" s="81">
        <f>'[1]18.12.19 по пст'!AX123</f>
        <v>8378</v>
      </c>
      <c r="AY123" s="81">
        <f>'[1]18.12.19 по пст'!AY123</f>
        <v>7140</v>
      </c>
      <c r="AZ123" s="81">
        <f>'[1]18.12.19 по пст'!AZ123</f>
        <v>0</v>
      </c>
      <c r="BA123" s="5"/>
      <c r="BB123" s="81">
        <f>'[1]18.12.19 по пст'!BB123</f>
        <v>2741</v>
      </c>
      <c r="BC123" s="81">
        <f>'[1]18.12.19 по пст'!BC123</f>
        <v>4025</v>
      </c>
      <c r="BD123" s="81">
        <f>'[1]18.12.19 по пст'!BD123</f>
        <v>2861</v>
      </c>
      <c r="BE123" s="81">
        <f>'[1]18.12.19 по пст'!BE123</f>
        <v>2443</v>
      </c>
      <c r="BF123" s="81">
        <f>'[1]18.12.19 по пст'!BF123</f>
        <v>2109</v>
      </c>
      <c r="BG123" s="81">
        <f>'[1]18.12.19 по пст'!BG123</f>
        <v>5435</v>
      </c>
      <c r="BH123" s="5"/>
      <c r="BI123" s="81">
        <f>'[1]18.12.19 по пст'!BI123</f>
        <v>308</v>
      </c>
      <c r="BJ123" s="81">
        <f>'[1]18.12.19 по пст'!BJ123</f>
        <v>51</v>
      </c>
      <c r="BK123" s="81">
        <f>'[1]18.12.19 по пст'!BK123</f>
        <v>1022</v>
      </c>
      <c r="BL123" s="81">
        <f>'[1]18.12.19 по пст'!BL123</f>
        <v>202</v>
      </c>
      <c r="BM123" s="5"/>
      <c r="BN123" s="81">
        <f>'[1]18.12.19 по пст'!BN123</f>
        <v>13168</v>
      </c>
      <c r="BO123" s="81">
        <f>'[1]18.12.19 по пст'!BO123</f>
        <v>11744</v>
      </c>
      <c r="BP123" s="5"/>
      <c r="BQ123" s="81">
        <f>'[1]18.12.19 по пст'!BQ123</f>
        <v>318</v>
      </c>
      <c r="BR123" s="81">
        <f>'[1]18.12.19 по пст'!BR123</f>
        <v>1729</v>
      </c>
      <c r="BS123" s="81">
        <f>'[1]18.12.19 по пст'!BS123</f>
        <v>0</v>
      </c>
      <c r="BT123" s="81">
        <f>'[1]18.12.19 по пст'!BT123</f>
        <v>0</v>
      </c>
      <c r="BU123" s="81">
        <f>'[1]18.12.19 по пст'!BU123</f>
        <v>1446</v>
      </c>
      <c r="BV123" s="81">
        <f>'[1]18.12.19 по пст'!BV123</f>
        <v>3301</v>
      </c>
      <c r="BW123" s="81">
        <f>'[1]18.12.19 по пст'!BW123</f>
        <v>976</v>
      </c>
      <c r="BX123" s="81">
        <f>'[1]18.12.19 по пст'!BX123</f>
        <v>2023</v>
      </c>
      <c r="BZ123" s="81">
        <f>'[1]18.12.19 по пст'!BZ123</f>
        <v>0</v>
      </c>
      <c r="CB123" s="5">
        <f t="shared" si="87"/>
        <v>0</v>
      </c>
      <c r="CC123" s="40"/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K123" s="2">
        <v>24260.399999999998</v>
      </c>
    </row>
    <row r="124" spans="2:89">
      <c r="B124" s="26" t="s">
        <v>53</v>
      </c>
      <c r="D124" s="81">
        <f>'[1]18.12.19 по пст'!D124</f>
        <v>837</v>
      </c>
      <c r="E124" s="81">
        <f>'[1]18.12.19 по пст'!E124</f>
        <v>244</v>
      </c>
      <c r="F124" s="81">
        <f>'[1]18.12.19 по пст'!F124</f>
        <v>4839</v>
      </c>
      <c r="G124" s="81">
        <f>'[1]18.12.19 по пст'!G124</f>
        <v>6590</v>
      </c>
      <c r="H124" s="81">
        <f>'[1]18.12.19 по пст'!H124</f>
        <v>1</v>
      </c>
      <c r="I124" s="81">
        <f>'[1]18.12.19 по пст'!I124</f>
        <v>0</v>
      </c>
      <c r="J124" s="81">
        <f>'[1]18.12.19 по пст'!J124</f>
        <v>0</v>
      </c>
      <c r="K124" s="81">
        <f>'[1]18.12.19 по пст'!K124</f>
        <v>4124</v>
      </c>
      <c r="L124" s="81">
        <f>'[1]18.12.19 по пст'!L124</f>
        <v>4645</v>
      </c>
      <c r="M124" s="81">
        <f>'[1]18.12.19 по пст'!M124</f>
        <v>3531</v>
      </c>
      <c r="N124" s="5"/>
      <c r="O124" s="81">
        <f>'[1]18.12.19 по пст'!O124</f>
        <v>11149</v>
      </c>
      <c r="P124" s="81">
        <f>'[1]18.12.19 по пст'!P124</f>
        <v>3698</v>
      </c>
      <c r="R124" s="81">
        <f>'[1]18.12.19 по пст'!R124</f>
        <v>5073</v>
      </c>
      <c r="S124" s="81">
        <f>'[1]18.12.19 по пст'!S124</f>
        <v>3188</v>
      </c>
      <c r="T124" s="81">
        <f>'[1]18.12.19 по пст'!T124</f>
        <v>1</v>
      </c>
      <c r="U124" s="81">
        <f>'[1]18.12.19 по пст'!U124</f>
        <v>0</v>
      </c>
      <c r="V124" s="81">
        <f>'[1]18.12.19 по пст'!V124</f>
        <v>0</v>
      </c>
      <c r="W124" s="81">
        <f>'[1]18.12.19 по пст'!W124</f>
        <v>0</v>
      </c>
      <c r="X124" s="81">
        <f>'[1]18.12.19 по пст'!X124</f>
        <v>0</v>
      </c>
      <c r="Y124" s="81">
        <f>'[1]18.12.19 по пст'!Y124</f>
        <v>0</v>
      </c>
      <c r="Z124" s="5"/>
      <c r="AA124" s="81">
        <f>'[1]18.12.19 по пст'!AA124</f>
        <v>4777</v>
      </c>
      <c r="AB124" s="81">
        <f>'[1]18.12.19 по пст'!AB124</f>
        <v>4782</v>
      </c>
      <c r="AC124" s="81">
        <f>'[1]18.12.19 по пст'!AC124</f>
        <v>3</v>
      </c>
      <c r="AD124" s="81">
        <f>'[1]18.12.19 по пст'!AD124</f>
        <v>2</v>
      </c>
      <c r="AE124" s="81">
        <f>'[1]18.12.19 по пст'!AE124</f>
        <v>7434</v>
      </c>
      <c r="AF124" s="81">
        <f>'[1]18.12.19 по пст'!AF124</f>
        <v>2428</v>
      </c>
      <c r="AG124" s="81">
        <f>'[1]18.12.19 по пст'!AG124</f>
        <v>11132</v>
      </c>
      <c r="AH124" s="81">
        <f>'[1]18.12.19 по пст'!AH124</f>
        <v>5771</v>
      </c>
      <c r="AI124" s="5"/>
      <c r="AJ124" s="81">
        <f>'[1]18.12.19 по пст'!AJ124</f>
        <v>4979</v>
      </c>
      <c r="AK124" s="81">
        <f>'[1]18.12.19 по пст'!AK124</f>
        <v>4792</v>
      </c>
      <c r="AL124" s="81">
        <f>'[1]18.12.19 по пст'!AL124</f>
        <v>0</v>
      </c>
      <c r="AM124" s="81">
        <f>'[1]18.12.19 по пст'!AM124</f>
        <v>0</v>
      </c>
      <c r="AN124" s="81">
        <f>'[1]18.12.19 по пст'!AN124</f>
        <v>2640</v>
      </c>
      <c r="AO124" s="81">
        <f>'[1]18.12.19 по пст'!AO124</f>
        <v>4209</v>
      </c>
      <c r="AP124" s="81">
        <f>'[1]18.12.19 по пст'!AP124</f>
        <v>2831</v>
      </c>
      <c r="AQ124" s="81">
        <f>'[1]18.12.19 по пст'!AQ124</f>
        <v>8404</v>
      </c>
      <c r="AR124" s="5"/>
      <c r="AS124" s="81">
        <f>'[1]18.12.19 по пст'!AS124</f>
        <v>1489</v>
      </c>
      <c r="AT124" s="81">
        <f>'[1]18.12.19 по пст'!AT124</f>
        <v>760</v>
      </c>
      <c r="AU124" s="62"/>
      <c r="AV124" s="81">
        <f>'[1]18.12.19 по пст'!AV124</f>
        <v>0</v>
      </c>
      <c r="AW124" s="81">
        <f>'[1]18.12.19 по пст'!AW124</f>
        <v>0</v>
      </c>
      <c r="AX124" s="81">
        <f>'[1]18.12.19 по пст'!AX124</f>
        <v>8378</v>
      </c>
      <c r="AY124" s="81">
        <f>'[1]18.12.19 по пст'!AY124</f>
        <v>7188</v>
      </c>
      <c r="AZ124" s="81">
        <f>'[1]18.12.19 по пст'!AZ124</f>
        <v>0</v>
      </c>
      <c r="BA124" s="5"/>
      <c r="BB124" s="81">
        <f>'[1]18.12.19 по пст'!BB124</f>
        <v>2741</v>
      </c>
      <c r="BC124" s="81">
        <f>'[1]18.12.19 по пст'!BC124</f>
        <v>4021</v>
      </c>
      <c r="BD124" s="81">
        <f>'[1]18.12.19 по пст'!BD124</f>
        <v>2867</v>
      </c>
      <c r="BE124" s="81">
        <f>'[1]18.12.19 по пст'!BE124</f>
        <v>2455</v>
      </c>
      <c r="BF124" s="81">
        <f>'[1]18.12.19 по пст'!BF124</f>
        <v>2100</v>
      </c>
      <c r="BG124" s="81">
        <f>'[1]18.12.19 по пст'!BG124</f>
        <v>5438</v>
      </c>
      <c r="BH124" s="5"/>
      <c r="BI124" s="81">
        <f>'[1]18.12.19 по пст'!BI124</f>
        <v>303</v>
      </c>
      <c r="BJ124" s="81">
        <f>'[1]18.12.19 по пст'!BJ124</f>
        <v>49</v>
      </c>
      <c r="BK124" s="81">
        <f>'[1]18.12.19 по пст'!BK124</f>
        <v>1023</v>
      </c>
      <c r="BL124" s="81">
        <f>'[1]18.12.19 по пст'!BL124</f>
        <v>199</v>
      </c>
      <c r="BM124" s="5"/>
      <c r="BN124" s="81">
        <f>'[1]18.12.19 по пст'!BN124</f>
        <v>13222</v>
      </c>
      <c r="BO124" s="81">
        <f>'[1]18.12.19 по пст'!BO124</f>
        <v>11754</v>
      </c>
      <c r="BP124" s="5"/>
      <c r="BQ124" s="81">
        <f>'[1]18.12.19 по пст'!BQ124</f>
        <v>313</v>
      </c>
      <c r="BR124" s="81">
        <f>'[1]18.12.19 по пст'!BR124</f>
        <v>1728</v>
      </c>
      <c r="BS124" s="81">
        <f>'[1]18.12.19 по пст'!BS124</f>
        <v>0</v>
      </c>
      <c r="BT124" s="81">
        <f>'[1]18.12.19 по пст'!BT124</f>
        <v>1</v>
      </c>
      <c r="BU124" s="81">
        <f>'[1]18.12.19 по пст'!BU124</f>
        <v>1459</v>
      </c>
      <c r="BV124" s="81">
        <f>'[1]18.12.19 по пст'!BV124</f>
        <v>3322</v>
      </c>
      <c r="BW124" s="81">
        <f>'[1]18.12.19 по пст'!BW124</f>
        <v>989</v>
      </c>
      <c r="BX124" s="81">
        <f>'[1]18.12.19 по пст'!BX124</f>
        <v>1931</v>
      </c>
      <c r="BZ124" s="81">
        <f>'[1]18.12.19 по пст'!BZ124</f>
        <v>0</v>
      </c>
      <c r="CB124" s="5">
        <f t="shared" si="87"/>
        <v>0</v>
      </c>
      <c r="CC124" s="40"/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K124" s="2">
        <v>24471.000000000004</v>
      </c>
    </row>
    <row r="125" spans="2:89">
      <c r="B125" s="26" t="s">
        <v>54</v>
      </c>
      <c r="D125" s="81">
        <f>'[1]18.12.19 по пст'!D125</f>
        <v>894</v>
      </c>
      <c r="E125" s="81">
        <f>'[1]18.12.19 по пст'!E125</f>
        <v>242</v>
      </c>
      <c r="F125" s="81">
        <f>'[1]18.12.19 по пст'!F125</f>
        <v>4700</v>
      </c>
      <c r="G125" s="81">
        <f>'[1]18.12.19 по пст'!G125</f>
        <v>8506</v>
      </c>
      <c r="H125" s="81">
        <f>'[1]18.12.19 по пст'!H125</f>
        <v>0</v>
      </c>
      <c r="I125" s="81">
        <f>'[1]18.12.19 по пст'!I125</f>
        <v>1</v>
      </c>
      <c r="J125" s="81">
        <f>'[1]18.12.19 по пст'!J125</f>
        <v>0</v>
      </c>
      <c r="K125" s="81">
        <f>'[1]18.12.19 по пст'!K125</f>
        <v>4161</v>
      </c>
      <c r="L125" s="81">
        <f>'[1]18.12.19 по пст'!L125</f>
        <v>4633</v>
      </c>
      <c r="M125" s="81">
        <f>'[1]18.12.19 по пст'!M125</f>
        <v>3599</v>
      </c>
      <c r="N125" s="5"/>
      <c r="O125" s="81">
        <f>'[1]18.12.19 по пст'!O125</f>
        <v>11113</v>
      </c>
      <c r="P125" s="81">
        <f>'[1]18.12.19 по пст'!P125</f>
        <v>3669</v>
      </c>
      <c r="R125" s="81">
        <f>'[1]18.12.19 по пст'!R125</f>
        <v>5053</v>
      </c>
      <c r="S125" s="81">
        <f>'[1]18.12.19 по пст'!S125</f>
        <v>3188</v>
      </c>
      <c r="T125" s="81">
        <f>'[1]18.12.19 по пст'!T125</f>
        <v>1</v>
      </c>
      <c r="U125" s="81">
        <f>'[1]18.12.19 по пст'!U125</f>
        <v>0</v>
      </c>
      <c r="V125" s="81">
        <f>'[1]18.12.19 по пст'!V125</f>
        <v>0</v>
      </c>
      <c r="W125" s="81">
        <f>'[1]18.12.19 по пст'!W125</f>
        <v>0</v>
      </c>
      <c r="X125" s="81">
        <f>'[1]18.12.19 по пст'!X125</f>
        <v>0</v>
      </c>
      <c r="Y125" s="81">
        <f>'[1]18.12.19 по пст'!Y125</f>
        <v>0</v>
      </c>
      <c r="Z125" s="5"/>
      <c r="AA125" s="81">
        <f>'[1]18.12.19 по пст'!AA125</f>
        <v>4775</v>
      </c>
      <c r="AB125" s="81">
        <f>'[1]18.12.19 по пст'!AB125</f>
        <v>4767</v>
      </c>
      <c r="AC125" s="81">
        <f>'[1]18.12.19 по пст'!AC125</f>
        <v>2</v>
      </c>
      <c r="AD125" s="81">
        <f>'[1]18.12.19 по пст'!AD125</f>
        <v>1</v>
      </c>
      <c r="AE125" s="81">
        <f>'[1]18.12.19 по пст'!AE125</f>
        <v>7438</v>
      </c>
      <c r="AF125" s="81">
        <f>'[1]18.12.19 по пст'!AF125</f>
        <v>2419</v>
      </c>
      <c r="AG125" s="81">
        <f>'[1]18.12.19 по пст'!AG125</f>
        <v>11101</v>
      </c>
      <c r="AH125" s="81">
        <f>'[1]18.12.19 по пст'!AH125</f>
        <v>6065</v>
      </c>
      <c r="AI125" s="5"/>
      <c r="AJ125" s="81">
        <f>'[1]18.12.19 по пст'!AJ125</f>
        <v>5077</v>
      </c>
      <c r="AK125" s="81">
        <f>'[1]18.12.19 по пст'!AK125</f>
        <v>4788</v>
      </c>
      <c r="AL125" s="81">
        <f>'[1]18.12.19 по пст'!AL125</f>
        <v>0</v>
      </c>
      <c r="AM125" s="81">
        <f>'[1]18.12.19 по пст'!AM125</f>
        <v>0</v>
      </c>
      <c r="AN125" s="81">
        <f>'[1]18.12.19 по пст'!AN125</f>
        <v>2621</v>
      </c>
      <c r="AO125" s="81">
        <f>'[1]18.12.19 по пст'!AO125</f>
        <v>4256</v>
      </c>
      <c r="AP125" s="81">
        <f>'[1]18.12.19 по пст'!AP125</f>
        <v>2850</v>
      </c>
      <c r="AQ125" s="81">
        <f>'[1]18.12.19 по пст'!AQ125</f>
        <v>8371</v>
      </c>
      <c r="AR125" s="5"/>
      <c r="AS125" s="81">
        <f>'[1]18.12.19 по пст'!AS125</f>
        <v>1465</v>
      </c>
      <c r="AT125" s="81">
        <f>'[1]18.12.19 по пст'!AT125</f>
        <v>759</v>
      </c>
      <c r="AU125" s="62"/>
      <c r="AV125" s="81">
        <f>'[1]18.12.19 по пст'!AV125</f>
        <v>0</v>
      </c>
      <c r="AW125" s="81">
        <f>'[1]18.12.19 по пст'!AW125</f>
        <v>0</v>
      </c>
      <c r="AX125" s="81">
        <f>'[1]18.12.19 по пст'!AX125</f>
        <v>8442</v>
      </c>
      <c r="AY125" s="81">
        <f>'[1]18.12.19 по пст'!AY125</f>
        <v>7176</v>
      </c>
      <c r="AZ125" s="81">
        <f>'[1]18.12.19 по пст'!AZ125</f>
        <v>0</v>
      </c>
      <c r="BA125" s="5"/>
      <c r="BB125" s="81">
        <f>'[1]18.12.19 по пст'!BB125</f>
        <v>2727</v>
      </c>
      <c r="BC125" s="81">
        <f>'[1]18.12.19 по пст'!BC125</f>
        <v>4025</v>
      </c>
      <c r="BD125" s="81">
        <f>'[1]18.12.19 по пст'!BD125</f>
        <v>2860</v>
      </c>
      <c r="BE125" s="81">
        <f>'[1]18.12.19 по пст'!BE125</f>
        <v>2473</v>
      </c>
      <c r="BF125" s="81">
        <f>'[1]18.12.19 по пст'!BF125</f>
        <v>2098</v>
      </c>
      <c r="BG125" s="81">
        <f>'[1]18.12.19 по пст'!BG125</f>
        <v>5443</v>
      </c>
      <c r="BH125" s="5"/>
      <c r="BI125" s="81">
        <f>'[1]18.12.19 по пст'!BI125</f>
        <v>308</v>
      </c>
      <c r="BJ125" s="81">
        <f>'[1]18.12.19 по пст'!BJ125</f>
        <v>50</v>
      </c>
      <c r="BK125" s="81">
        <f>'[1]18.12.19 по пст'!BK125</f>
        <v>1009</v>
      </c>
      <c r="BL125" s="81">
        <f>'[1]18.12.19 по пст'!BL125</f>
        <v>198</v>
      </c>
      <c r="BM125" s="5"/>
      <c r="BN125" s="81">
        <f>'[1]18.12.19 по пст'!BN125</f>
        <v>13239</v>
      </c>
      <c r="BO125" s="81">
        <f>'[1]18.12.19 по пст'!BO125</f>
        <v>11788</v>
      </c>
      <c r="BP125" s="5"/>
      <c r="BQ125" s="81">
        <f>'[1]18.12.19 по пст'!BQ125</f>
        <v>314</v>
      </c>
      <c r="BR125" s="81">
        <f>'[1]18.12.19 по пст'!BR125</f>
        <v>1728</v>
      </c>
      <c r="BS125" s="81">
        <f>'[1]18.12.19 по пст'!BS125</f>
        <v>0</v>
      </c>
      <c r="BT125" s="81">
        <f>'[1]18.12.19 по пст'!BT125</f>
        <v>0</v>
      </c>
      <c r="BU125" s="81">
        <f>'[1]18.12.19 по пст'!BU125</f>
        <v>1411</v>
      </c>
      <c r="BV125" s="81">
        <f>'[1]18.12.19 по пст'!BV125</f>
        <v>3228</v>
      </c>
      <c r="BW125" s="81">
        <f>'[1]18.12.19 по пст'!BW125</f>
        <v>995</v>
      </c>
      <c r="BX125" s="81">
        <f>'[1]18.12.19 по пст'!BX125</f>
        <v>1947</v>
      </c>
      <c r="BZ125" s="81">
        <f>'[1]18.12.19 по пст'!BZ125</f>
        <v>0</v>
      </c>
      <c r="CB125" s="5">
        <f t="shared" si="87"/>
        <v>0</v>
      </c>
      <c r="CC125" s="40"/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K125" s="2">
        <v>24241.8</v>
      </c>
    </row>
    <row r="126" spans="2:89">
      <c r="B126" s="28" t="s">
        <v>55</v>
      </c>
      <c r="D126" s="81">
        <f>'[1]18.12.19 по пст'!D126</f>
        <v>896</v>
      </c>
      <c r="E126" s="81">
        <f>'[1]18.12.19 по пст'!E126</f>
        <v>233</v>
      </c>
      <c r="F126" s="81">
        <f>'[1]18.12.19 по пст'!F126</f>
        <v>4711</v>
      </c>
      <c r="G126" s="81">
        <f>'[1]18.12.19 по пст'!G126</f>
        <v>8512</v>
      </c>
      <c r="H126" s="81">
        <f>'[1]18.12.19 по пст'!H126</f>
        <v>1</v>
      </c>
      <c r="I126" s="81">
        <f>'[1]18.12.19 по пст'!I126</f>
        <v>0</v>
      </c>
      <c r="J126" s="81">
        <f>'[1]18.12.19 по пст'!J126</f>
        <v>0</v>
      </c>
      <c r="K126" s="81">
        <f>'[1]18.12.19 по пст'!K126</f>
        <v>4105</v>
      </c>
      <c r="L126" s="81">
        <f>'[1]18.12.19 по пст'!L126</f>
        <v>4643</v>
      </c>
      <c r="M126" s="81">
        <f>'[1]18.12.19 по пст'!M126</f>
        <v>3579</v>
      </c>
      <c r="N126" s="5"/>
      <c r="O126" s="81">
        <f>'[1]18.12.19 по пст'!O126</f>
        <v>11151</v>
      </c>
      <c r="P126" s="81">
        <f>'[1]18.12.19 по пст'!P126</f>
        <v>3679</v>
      </c>
      <c r="R126" s="81">
        <f>'[1]18.12.19 по пст'!R126</f>
        <v>5045</v>
      </c>
      <c r="S126" s="81">
        <f>'[1]18.12.19 по пст'!S126</f>
        <v>3188</v>
      </c>
      <c r="T126" s="81">
        <f>'[1]18.12.19 по пст'!T126</f>
        <v>1</v>
      </c>
      <c r="U126" s="81">
        <f>'[1]18.12.19 по пст'!U126</f>
        <v>0</v>
      </c>
      <c r="V126" s="81">
        <f>'[1]18.12.19 по пст'!V126</f>
        <v>0</v>
      </c>
      <c r="W126" s="81">
        <f>'[1]18.12.19 по пст'!W126</f>
        <v>0</v>
      </c>
      <c r="X126" s="81">
        <f>'[1]18.12.19 по пст'!X126</f>
        <v>0</v>
      </c>
      <c r="Y126" s="81">
        <f>'[1]18.12.19 по пст'!Y126</f>
        <v>0</v>
      </c>
      <c r="Z126" s="5"/>
      <c r="AA126" s="81">
        <f>'[1]18.12.19 по пст'!AA126</f>
        <v>4777</v>
      </c>
      <c r="AB126" s="81">
        <f>'[1]18.12.19 по пст'!AB126</f>
        <v>4766</v>
      </c>
      <c r="AC126" s="81">
        <f>'[1]18.12.19 по пст'!AC126</f>
        <v>3</v>
      </c>
      <c r="AD126" s="81">
        <f>'[1]18.12.19 по пст'!AD126</f>
        <v>2</v>
      </c>
      <c r="AE126" s="81">
        <f>'[1]18.12.19 по пст'!AE126</f>
        <v>7375</v>
      </c>
      <c r="AF126" s="81">
        <f>'[1]18.12.19 по пст'!AF126</f>
        <v>2415</v>
      </c>
      <c r="AG126" s="81">
        <f>'[1]18.12.19 по пст'!AG126</f>
        <v>11098</v>
      </c>
      <c r="AH126" s="81">
        <f>'[1]18.12.19 по пст'!AH126</f>
        <v>5935</v>
      </c>
      <c r="AI126" s="5"/>
      <c r="AJ126" s="81">
        <f>'[1]18.12.19 по пст'!AJ126</f>
        <v>5031</v>
      </c>
      <c r="AK126" s="81">
        <f>'[1]18.12.19 по пст'!AK126</f>
        <v>4771</v>
      </c>
      <c r="AL126" s="81">
        <f>'[1]18.12.19 по пст'!AL126</f>
        <v>0</v>
      </c>
      <c r="AM126" s="81">
        <f>'[1]18.12.19 по пст'!AM126</f>
        <v>0</v>
      </c>
      <c r="AN126" s="81">
        <f>'[1]18.12.19 по пст'!AN126</f>
        <v>2629</v>
      </c>
      <c r="AO126" s="81">
        <f>'[1]18.12.19 по пст'!AO126</f>
        <v>4240</v>
      </c>
      <c r="AP126" s="81">
        <f>'[1]18.12.19 по пст'!AP126</f>
        <v>2839</v>
      </c>
      <c r="AQ126" s="81">
        <f>'[1]18.12.19 по пст'!AQ126</f>
        <v>8446</v>
      </c>
      <c r="AR126" s="5"/>
      <c r="AS126" s="81">
        <f>'[1]18.12.19 по пст'!AS126</f>
        <v>1453</v>
      </c>
      <c r="AT126" s="81">
        <f>'[1]18.12.19 по пст'!AT126</f>
        <v>747</v>
      </c>
      <c r="AU126" s="62"/>
      <c r="AV126" s="81">
        <f>'[1]18.12.19 по пст'!AV126</f>
        <v>0</v>
      </c>
      <c r="AW126" s="81">
        <f>'[1]18.12.19 по пст'!AW126</f>
        <v>1</v>
      </c>
      <c r="AX126" s="81">
        <f>'[1]18.12.19 по пст'!AX126</f>
        <v>8358</v>
      </c>
      <c r="AY126" s="81">
        <f>'[1]18.12.19 по пст'!AY126</f>
        <v>7160</v>
      </c>
      <c r="AZ126" s="81">
        <f>'[1]18.12.19 по пст'!AZ126</f>
        <v>-2</v>
      </c>
      <c r="BA126" s="5"/>
      <c r="BB126" s="81">
        <f>'[1]18.12.19 по пст'!BB126</f>
        <v>2690</v>
      </c>
      <c r="BC126" s="81">
        <f>'[1]18.12.19 по пст'!BC126</f>
        <v>4006</v>
      </c>
      <c r="BD126" s="81">
        <f>'[1]18.12.19 по пст'!BD126</f>
        <v>2859</v>
      </c>
      <c r="BE126" s="81">
        <f>'[1]18.12.19 по пст'!BE126</f>
        <v>2485</v>
      </c>
      <c r="BF126" s="81">
        <f>'[1]18.12.19 по пст'!BF126</f>
        <v>2114</v>
      </c>
      <c r="BG126" s="81">
        <f>'[1]18.12.19 по пст'!BG126</f>
        <v>5440</v>
      </c>
      <c r="BH126" s="5"/>
      <c r="BI126" s="81">
        <f>'[1]18.12.19 по пст'!BI126</f>
        <v>303</v>
      </c>
      <c r="BJ126" s="81">
        <f>'[1]18.12.19 по пст'!BJ126</f>
        <v>50</v>
      </c>
      <c r="BK126" s="81">
        <f>'[1]18.12.19 по пст'!BK126</f>
        <v>1008</v>
      </c>
      <c r="BL126" s="81">
        <f>'[1]18.12.19 по пст'!BL126</f>
        <v>199</v>
      </c>
      <c r="BM126" s="5"/>
      <c r="BN126" s="81">
        <f>'[1]18.12.19 по пст'!BN126</f>
        <v>13292</v>
      </c>
      <c r="BO126" s="81">
        <f>'[1]18.12.19 по пст'!BO126</f>
        <v>11789</v>
      </c>
      <c r="BP126" s="5"/>
      <c r="BQ126" s="81">
        <f>'[1]18.12.19 по пст'!BQ126</f>
        <v>320</v>
      </c>
      <c r="BR126" s="81">
        <f>'[1]18.12.19 по пст'!BR126</f>
        <v>1728</v>
      </c>
      <c r="BS126" s="81">
        <f>'[1]18.12.19 по пст'!BS126</f>
        <v>0</v>
      </c>
      <c r="BT126" s="81">
        <f>'[1]18.12.19 по пст'!BT126</f>
        <v>1</v>
      </c>
      <c r="BU126" s="81">
        <f>'[1]18.12.19 по пст'!BU126</f>
        <v>1412</v>
      </c>
      <c r="BV126" s="81">
        <f>'[1]18.12.19 по пст'!BV126</f>
        <v>3338</v>
      </c>
      <c r="BW126" s="81">
        <f>'[1]18.12.19 по пст'!BW126</f>
        <v>995</v>
      </c>
      <c r="BX126" s="81">
        <f>'[1]18.12.19 по пст'!BX126</f>
        <v>1943</v>
      </c>
      <c r="BZ126" s="81">
        <f>'[1]18.12.19 по пст'!BZ126</f>
        <v>0</v>
      </c>
      <c r="CB126" s="5">
        <f t="shared" si="87"/>
        <v>0</v>
      </c>
      <c r="CC126" s="40"/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K126" s="2">
        <v>24324.600000000002</v>
      </c>
    </row>
    <row r="127" spans="2:89">
      <c r="B127" s="26" t="s">
        <v>56</v>
      </c>
      <c r="D127" s="81">
        <f>'[1]18.12.19 по пст'!D127</f>
        <v>905</v>
      </c>
      <c r="E127" s="81">
        <f>'[1]18.12.19 по пст'!E127</f>
        <v>226</v>
      </c>
      <c r="F127" s="81">
        <f>'[1]18.12.19 по пст'!F127</f>
        <v>4694</v>
      </c>
      <c r="G127" s="81">
        <f>'[1]18.12.19 по пст'!G127</f>
        <v>8506</v>
      </c>
      <c r="H127" s="81">
        <f>'[1]18.12.19 по пст'!H127</f>
        <v>0</v>
      </c>
      <c r="I127" s="81">
        <f>'[1]18.12.19 по пст'!I127</f>
        <v>1</v>
      </c>
      <c r="J127" s="81">
        <f>'[1]18.12.19 по пст'!J127</f>
        <v>0</v>
      </c>
      <c r="K127" s="81">
        <f>'[1]18.12.19 по пст'!K127</f>
        <v>4103</v>
      </c>
      <c r="L127" s="81">
        <f>'[1]18.12.19 по пст'!L127</f>
        <v>4637</v>
      </c>
      <c r="M127" s="81">
        <f>'[1]18.12.19 по пст'!M127</f>
        <v>3603</v>
      </c>
      <c r="N127" s="5"/>
      <c r="O127" s="81">
        <f>'[1]18.12.19 по пст'!O127</f>
        <v>11141</v>
      </c>
      <c r="P127" s="81">
        <f>'[1]18.12.19 по пст'!P127</f>
        <v>3654</v>
      </c>
      <c r="R127" s="81">
        <f>'[1]18.12.19 по пст'!R127</f>
        <v>5071</v>
      </c>
      <c r="S127" s="81">
        <f>'[1]18.12.19 по пст'!S127</f>
        <v>3185</v>
      </c>
      <c r="T127" s="81">
        <f>'[1]18.12.19 по пст'!T127</f>
        <v>1</v>
      </c>
      <c r="U127" s="81">
        <f>'[1]18.12.19 по пст'!U127</f>
        <v>0</v>
      </c>
      <c r="V127" s="81">
        <f>'[1]18.12.19 по пст'!V127</f>
        <v>0</v>
      </c>
      <c r="W127" s="81">
        <f>'[1]18.12.19 по пст'!W127</f>
        <v>0</v>
      </c>
      <c r="X127" s="81">
        <f>'[1]18.12.19 по пст'!X127</f>
        <v>0</v>
      </c>
      <c r="Y127" s="81">
        <f>'[1]18.12.19 по пст'!Y127</f>
        <v>0</v>
      </c>
      <c r="Z127" s="5"/>
      <c r="AA127" s="81">
        <f>'[1]18.12.19 по пст'!AA127</f>
        <v>4843</v>
      </c>
      <c r="AB127" s="81">
        <f>'[1]18.12.19 по пст'!AB127</f>
        <v>4836</v>
      </c>
      <c r="AC127" s="81">
        <f>'[1]18.12.19 по пст'!AC127</f>
        <v>3</v>
      </c>
      <c r="AD127" s="81">
        <f>'[1]18.12.19 по пст'!AD127</f>
        <v>2</v>
      </c>
      <c r="AE127" s="81">
        <f>'[1]18.12.19 по пст'!AE127</f>
        <v>7493</v>
      </c>
      <c r="AF127" s="81">
        <f>'[1]18.12.19 по пст'!AF127</f>
        <v>2417</v>
      </c>
      <c r="AG127" s="81">
        <f>'[1]18.12.19 по пст'!AG127</f>
        <v>11076</v>
      </c>
      <c r="AH127" s="81">
        <f>'[1]18.12.19 по пст'!AH127</f>
        <v>5579</v>
      </c>
      <c r="AI127" s="5"/>
      <c r="AJ127" s="81">
        <f>'[1]18.12.19 по пст'!AJ127</f>
        <v>4857</v>
      </c>
      <c r="AK127" s="81">
        <f>'[1]18.12.19 по пст'!AK127</f>
        <v>4779</v>
      </c>
      <c r="AL127" s="81">
        <f>'[1]18.12.19 по пст'!AL127</f>
        <v>0</v>
      </c>
      <c r="AM127" s="81">
        <f>'[1]18.12.19 по пст'!AM127</f>
        <v>0</v>
      </c>
      <c r="AN127" s="81">
        <f>'[1]18.12.19 по пст'!AN127</f>
        <v>2646</v>
      </c>
      <c r="AO127" s="81">
        <f>'[1]18.12.19 по пст'!AO127</f>
        <v>4280</v>
      </c>
      <c r="AP127" s="81">
        <f>'[1]18.12.19 по пст'!AP127</f>
        <v>2845</v>
      </c>
      <c r="AQ127" s="81">
        <f>'[1]18.12.19 по пст'!AQ127</f>
        <v>8372</v>
      </c>
      <c r="AR127" s="5"/>
      <c r="AS127" s="81">
        <f>'[1]18.12.19 по пст'!AS127</f>
        <v>1451</v>
      </c>
      <c r="AT127" s="81">
        <f>'[1]18.12.19 по пст'!AT127</f>
        <v>758</v>
      </c>
      <c r="AU127" s="62"/>
      <c r="AV127" s="81">
        <f>'[1]18.12.19 по пст'!AV127</f>
        <v>0</v>
      </c>
      <c r="AW127" s="81">
        <f>'[1]18.12.19 по пст'!AW127</f>
        <v>0</v>
      </c>
      <c r="AX127" s="81">
        <f>'[1]18.12.19 по пст'!AX127</f>
        <v>8316</v>
      </c>
      <c r="AY127" s="81">
        <f>'[1]18.12.19 по пст'!AY127</f>
        <v>7174</v>
      </c>
      <c r="AZ127" s="81">
        <f>'[1]18.12.19 по пст'!AZ127</f>
        <v>0</v>
      </c>
      <c r="BA127" s="5"/>
      <c r="BB127" s="81">
        <f>'[1]18.12.19 по пст'!BB127</f>
        <v>2715</v>
      </c>
      <c r="BC127" s="81">
        <f>'[1]18.12.19 по пст'!BC127</f>
        <v>3979</v>
      </c>
      <c r="BD127" s="81">
        <f>'[1]18.12.19 по пст'!BD127</f>
        <v>2867</v>
      </c>
      <c r="BE127" s="81">
        <f>'[1]18.12.19 по пст'!BE127</f>
        <v>2503</v>
      </c>
      <c r="BF127" s="81">
        <f>'[1]18.12.19 по пст'!BF127</f>
        <v>2107</v>
      </c>
      <c r="BG127" s="81">
        <f>'[1]18.12.19 по пст'!BG127</f>
        <v>5416</v>
      </c>
      <c r="BH127" s="5"/>
      <c r="BI127" s="81">
        <f>'[1]18.12.19 по пст'!BI127</f>
        <v>318</v>
      </c>
      <c r="BJ127" s="81">
        <f>'[1]18.12.19 по пст'!BJ127</f>
        <v>51</v>
      </c>
      <c r="BK127" s="81">
        <f>'[1]18.12.19 по пст'!BK127</f>
        <v>996</v>
      </c>
      <c r="BL127" s="81">
        <f>'[1]18.12.19 по пст'!BL127</f>
        <v>198</v>
      </c>
      <c r="BM127" s="5"/>
      <c r="BN127" s="81">
        <f>'[1]18.12.19 по пст'!BN127</f>
        <v>13665</v>
      </c>
      <c r="BO127" s="81">
        <f>'[1]18.12.19 по пст'!BO127</f>
        <v>12000</v>
      </c>
      <c r="BP127" s="5"/>
      <c r="BQ127" s="81">
        <f>'[1]18.12.19 по пст'!BQ127</f>
        <v>318</v>
      </c>
      <c r="BR127" s="81">
        <f>'[1]18.12.19 по пст'!BR127</f>
        <v>1730</v>
      </c>
      <c r="BS127" s="81">
        <f>'[1]18.12.19 по пст'!BS127</f>
        <v>0</v>
      </c>
      <c r="BT127" s="81">
        <f>'[1]18.12.19 по пст'!BT127</f>
        <v>1</v>
      </c>
      <c r="BU127" s="81">
        <f>'[1]18.12.19 по пст'!BU127</f>
        <v>1424</v>
      </c>
      <c r="BV127" s="81">
        <f>'[1]18.12.19 по пст'!BV127</f>
        <v>3325</v>
      </c>
      <c r="BW127" s="81">
        <f>'[1]18.12.19 по пст'!BW127</f>
        <v>999</v>
      </c>
      <c r="BX127" s="81">
        <f>'[1]18.12.19 по пст'!BX127</f>
        <v>1944</v>
      </c>
      <c r="BZ127" s="81">
        <f>'[1]18.12.19 по пст'!BZ127</f>
        <v>0</v>
      </c>
      <c r="CB127" s="5">
        <f t="shared" si="87"/>
        <v>0</v>
      </c>
      <c r="CC127" s="40"/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K127" s="2">
        <v>24483.599999999999</v>
      </c>
    </row>
    <row r="128" spans="2:89">
      <c r="B128" s="26" t="s">
        <v>57</v>
      </c>
      <c r="D128" s="81">
        <f>'[1]18.12.19 по пст'!D128</f>
        <v>914</v>
      </c>
      <c r="E128" s="81">
        <f>'[1]18.12.19 по пст'!E128</f>
        <v>219</v>
      </c>
      <c r="F128" s="81">
        <f>'[1]18.12.19 по пст'!F128</f>
        <v>4698</v>
      </c>
      <c r="G128" s="81">
        <f>'[1]18.12.19 по пст'!G128</f>
        <v>8500</v>
      </c>
      <c r="H128" s="81">
        <f>'[1]18.12.19 по пст'!H128</f>
        <v>0</v>
      </c>
      <c r="I128" s="81">
        <f>'[1]18.12.19 по пст'!I128</f>
        <v>0</v>
      </c>
      <c r="J128" s="81">
        <f>'[1]18.12.19 по пст'!J128</f>
        <v>0</v>
      </c>
      <c r="K128" s="81">
        <f>'[1]18.12.19 по пст'!K128</f>
        <v>4072</v>
      </c>
      <c r="L128" s="81">
        <f>'[1]18.12.19 по пст'!L128</f>
        <v>4649</v>
      </c>
      <c r="M128" s="81">
        <f>'[1]18.12.19 по пст'!M128</f>
        <v>3579</v>
      </c>
      <c r="N128" s="5"/>
      <c r="O128" s="81">
        <f>'[1]18.12.19 по пст'!O128</f>
        <v>11121</v>
      </c>
      <c r="P128" s="81">
        <f>'[1]18.12.19 по пст'!P128</f>
        <v>3639</v>
      </c>
      <c r="R128" s="81">
        <f>'[1]18.12.19 по пст'!R128</f>
        <v>5070</v>
      </c>
      <c r="S128" s="81">
        <f>'[1]18.12.19 по пст'!S128</f>
        <v>3184</v>
      </c>
      <c r="T128" s="81">
        <f>'[1]18.12.19 по пст'!T128</f>
        <v>1</v>
      </c>
      <c r="U128" s="81">
        <f>'[1]18.12.19 по пст'!U128</f>
        <v>0</v>
      </c>
      <c r="V128" s="81">
        <f>'[1]18.12.19 по пст'!V128</f>
        <v>0</v>
      </c>
      <c r="W128" s="81">
        <f>'[1]18.12.19 по пст'!W128</f>
        <v>0</v>
      </c>
      <c r="X128" s="81">
        <f>'[1]18.12.19 по пст'!X128</f>
        <v>0</v>
      </c>
      <c r="Y128" s="81">
        <f>'[1]18.12.19 по пст'!Y128</f>
        <v>0</v>
      </c>
      <c r="Z128" s="5"/>
      <c r="AA128" s="81">
        <f>'[1]18.12.19 по пст'!AA128</f>
        <v>4861</v>
      </c>
      <c r="AB128" s="81">
        <f>'[1]18.12.19 по пст'!AB128</f>
        <v>4858</v>
      </c>
      <c r="AC128" s="81">
        <f>'[1]18.12.19 по пст'!AC128</f>
        <v>2</v>
      </c>
      <c r="AD128" s="81">
        <f>'[1]18.12.19 по пст'!AD128</f>
        <v>2</v>
      </c>
      <c r="AE128" s="81">
        <f>'[1]18.12.19 по пст'!AE128</f>
        <v>7451</v>
      </c>
      <c r="AF128" s="81">
        <f>'[1]18.12.19 по пст'!AF128</f>
        <v>2409</v>
      </c>
      <c r="AG128" s="81">
        <f>'[1]18.12.19 по пст'!AG128</f>
        <v>11073</v>
      </c>
      <c r="AH128" s="81">
        <f>'[1]18.12.19 по пст'!AH128</f>
        <v>5830</v>
      </c>
      <c r="AI128" s="5"/>
      <c r="AJ128" s="81">
        <f>'[1]18.12.19 по пст'!AJ128</f>
        <v>4976</v>
      </c>
      <c r="AK128" s="81">
        <f>'[1]18.12.19 по пст'!AK128</f>
        <v>4789</v>
      </c>
      <c r="AL128" s="81">
        <f>'[1]18.12.19 по пст'!AL128</f>
        <v>0</v>
      </c>
      <c r="AM128" s="81">
        <f>'[1]18.12.19 по пст'!AM128</f>
        <v>0</v>
      </c>
      <c r="AN128" s="81">
        <f>'[1]18.12.19 по пст'!AN128</f>
        <v>2497</v>
      </c>
      <c r="AO128" s="81">
        <f>'[1]18.12.19 по пст'!AO128</f>
        <v>4229</v>
      </c>
      <c r="AP128" s="81">
        <f>'[1]18.12.19 по пст'!AP128</f>
        <v>2827</v>
      </c>
      <c r="AQ128" s="81">
        <f>'[1]18.12.19 по пст'!AQ128</f>
        <v>8430</v>
      </c>
      <c r="AR128" s="5"/>
      <c r="AS128" s="81">
        <f>'[1]18.12.19 по пст'!AS128</f>
        <v>1447</v>
      </c>
      <c r="AT128" s="81">
        <f>'[1]18.12.19 по пст'!AT128</f>
        <v>747</v>
      </c>
      <c r="AU128" s="62"/>
      <c r="AV128" s="81">
        <f>'[1]18.12.19 по пст'!AV128</f>
        <v>0</v>
      </c>
      <c r="AW128" s="81">
        <f>'[1]18.12.19 по пст'!AW128</f>
        <v>0</v>
      </c>
      <c r="AX128" s="81">
        <f>'[1]18.12.19 по пст'!AX128</f>
        <v>8318</v>
      </c>
      <c r="AY128" s="81">
        <f>'[1]18.12.19 по пст'!AY128</f>
        <v>7173</v>
      </c>
      <c r="AZ128" s="81">
        <f>'[1]18.12.19 по пст'!AZ128</f>
        <v>0</v>
      </c>
      <c r="BA128" s="5"/>
      <c r="BB128" s="81">
        <f>'[1]18.12.19 по пст'!BB128</f>
        <v>2721</v>
      </c>
      <c r="BC128" s="81">
        <f>'[1]18.12.19 по пст'!BC128</f>
        <v>3986</v>
      </c>
      <c r="BD128" s="81">
        <f>'[1]18.12.19 по пст'!BD128</f>
        <v>2869</v>
      </c>
      <c r="BE128" s="81">
        <f>'[1]18.12.19 по пст'!BE128</f>
        <v>2499</v>
      </c>
      <c r="BF128" s="81">
        <f>'[1]18.12.19 по пст'!BF128</f>
        <v>2096</v>
      </c>
      <c r="BG128" s="81">
        <f>'[1]18.12.19 по пст'!BG128</f>
        <v>5457</v>
      </c>
      <c r="BH128" s="5"/>
      <c r="BI128" s="81">
        <f>'[1]18.12.19 по пст'!BI128</f>
        <v>314</v>
      </c>
      <c r="BJ128" s="81">
        <f>'[1]18.12.19 по пст'!BJ128</f>
        <v>49</v>
      </c>
      <c r="BK128" s="81">
        <f>'[1]18.12.19 по пст'!BK128</f>
        <v>991</v>
      </c>
      <c r="BL128" s="81">
        <f>'[1]18.12.19 по пст'!BL128</f>
        <v>200</v>
      </c>
      <c r="BM128" s="5"/>
      <c r="BN128" s="81">
        <f>'[1]18.12.19 по пст'!BN128</f>
        <v>13701</v>
      </c>
      <c r="BO128" s="81">
        <f>'[1]18.12.19 по пст'!BO128</f>
        <v>11975</v>
      </c>
      <c r="BP128" s="5"/>
      <c r="BQ128" s="81">
        <f>'[1]18.12.19 по пст'!BQ128</f>
        <v>314</v>
      </c>
      <c r="BR128" s="81">
        <f>'[1]18.12.19 по пст'!BR128</f>
        <v>1730</v>
      </c>
      <c r="BS128" s="81">
        <f>'[1]18.12.19 по пст'!BS128</f>
        <v>0</v>
      </c>
      <c r="BT128" s="81">
        <f>'[1]18.12.19 по пст'!BT128</f>
        <v>0</v>
      </c>
      <c r="BU128" s="81">
        <f>'[1]18.12.19 по пст'!BU128</f>
        <v>1465</v>
      </c>
      <c r="BV128" s="81">
        <f>'[1]18.12.19 по пст'!BV128</f>
        <v>3304</v>
      </c>
      <c r="BW128" s="81">
        <f>'[1]18.12.19 по пст'!BW128</f>
        <v>1000</v>
      </c>
      <c r="BX128" s="81">
        <f>'[1]18.12.19 по пст'!BX128</f>
        <v>1950</v>
      </c>
      <c r="BZ128" s="81">
        <f>'[1]18.12.19 по пст'!BZ128</f>
        <v>0</v>
      </c>
      <c r="CB128" s="5">
        <f t="shared" si="87"/>
        <v>0</v>
      </c>
      <c r="CC128" s="40"/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K128" s="2">
        <v>24362.400000000001</v>
      </c>
    </row>
    <row r="129" spans="2:89">
      <c r="B129" s="26" t="s">
        <v>58</v>
      </c>
      <c r="D129" s="81">
        <f>'[1]18.12.19 по пст'!D129</f>
        <v>915</v>
      </c>
      <c r="E129" s="81">
        <f>'[1]18.12.19 по пст'!E129</f>
        <v>208</v>
      </c>
      <c r="F129" s="81">
        <f>'[1]18.12.19 по пст'!F129</f>
        <v>4693</v>
      </c>
      <c r="G129" s="81">
        <f>'[1]18.12.19 по пст'!G129</f>
        <v>8496</v>
      </c>
      <c r="H129" s="81">
        <f>'[1]18.12.19 по пст'!H129</f>
        <v>1</v>
      </c>
      <c r="I129" s="81">
        <f>'[1]18.12.19 по пст'!I129</f>
        <v>0</v>
      </c>
      <c r="J129" s="81">
        <f>'[1]18.12.19 по пст'!J129</f>
        <v>0</v>
      </c>
      <c r="K129" s="81">
        <f>'[1]18.12.19 по пст'!K129</f>
        <v>4064</v>
      </c>
      <c r="L129" s="81">
        <f>'[1]18.12.19 по пст'!L129</f>
        <v>4641</v>
      </c>
      <c r="M129" s="81">
        <f>'[1]18.12.19 по пст'!M129</f>
        <v>3590</v>
      </c>
      <c r="N129" s="5"/>
      <c r="O129" s="81">
        <f>'[1]18.12.19 по пст'!O129</f>
        <v>11160</v>
      </c>
      <c r="P129" s="81">
        <f>'[1]18.12.19 по пст'!P129</f>
        <v>3690</v>
      </c>
      <c r="R129" s="81">
        <f>'[1]18.12.19 по пст'!R129</f>
        <v>5075</v>
      </c>
      <c r="S129" s="81">
        <f>'[1]18.12.19 по пст'!S129</f>
        <v>3188</v>
      </c>
      <c r="T129" s="81">
        <f>'[1]18.12.19 по пст'!T129</f>
        <v>0</v>
      </c>
      <c r="U129" s="81">
        <f>'[1]18.12.19 по пст'!U129</f>
        <v>0</v>
      </c>
      <c r="V129" s="81">
        <f>'[1]18.12.19 по пст'!V129</f>
        <v>0</v>
      </c>
      <c r="W129" s="81">
        <f>'[1]18.12.19 по пст'!W129</f>
        <v>0</v>
      </c>
      <c r="X129" s="81">
        <f>'[1]18.12.19 по пст'!X129</f>
        <v>0</v>
      </c>
      <c r="Y129" s="81">
        <f>'[1]18.12.19 по пст'!Y129</f>
        <v>0</v>
      </c>
      <c r="Z129" s="5"/>
      <c r="AA129" s="81">
        <f>'[1]18.12.19 по пст'!AA129</f>
        <v>4867</v>
      </c>
      <c r="AB129" s="81">
        <f>'[1]18.12.19 по пст'!AB129</f>
        <v>4856</v>
      </c>
      <c r="AC129" s="81">
        <f>'[1]18.12.19 по пст'!AC129</f>
        <v>3</v>
      </c>
      <c r="AD129" s="81">
        <f>'[1]18.12.19 по пст'!AD129</f>
        <v>2</v>
      </c>
      <c r="AE129" s="81">
        <f>'[1]18.12.19 по пст'!AE129</f>
        <v>7484</v>
      </c>
      <c r="AF129" s="81">
        <f>'[1]18.12.19 по пст'!AF129</f>
        <v>2408</v>
      </c>
      <c r="AG129" s="81">
        <f>'[1]18.12.19 по пст'!AG129</f>
        <v>11023</v>
      </c>
      <c r="AH129" s="81">
        <f>'[1]18.12.19 по пст'!AH129</f>
        <v>6136</v>
      </c>
      <c r="AI129" s="5"/>
      <c r="AJ129" s="81">
        <f>'[1]18.12.19 по пст'!AJ129</f>
        <v>5117</v>
      </c>
      <c r="AK129" s="81">
        <f>'[1]18.12.19 по пст'!AK129</f>
        <v>4792</v>
      </c>
      <c r="AL129" s="81">
        <f>'[1]18.12.19 по пст'!AL129</f>
        <v>0</v>
      </c>
      <c r="AM129" s="81">
        <f>'[1]18.12.19 по пст'!AM129</f>
        <v>0</v>
      </c>
      <c r="AN129" s="81">
        <f>'[1]18.12.19 по пст'!AN129</f>
        <v>2434</v>
      </c>
      <c r="AO129" s="81">
        <f>'[1]18.12.19 по пст'!AO129</f>
        <v>4211</v>
      </c>
      <c r="AP129" s="81">
        <f>'[1]18.12.19 по пст'!AP129</f>
        <v>2820</v>
      </c>
      <c r="AQ129" s="81">
        <f>'[1]18.12.19 по пст'!AQ129</f>
        <v>8412</v>
      </c>
      <c r="AR129" s="5"/>
      <c r="AS129" s="81">
        <f>'[1]18.12.19 по пст'!AS129</f>
        <v>1454</v>
      </c>
      <c r="AT129" s="81">
        <f>'[1]18.12.19 по пст'!AT129</f>
        <v>745</v>
      </c>
      <c r="AU129" s="62"/>
      <c r="AV129" s="81">
        <f>'[1]18.12.19 по пст'!AV129</f>
        <v>0</v>
      </c>
      <c r="AW129" s="81">
        <f>'[1]18.12.19 по пст'!AW129</f>
        <v>1</v>
      </c>
      <c r="AX129" s="81">
        <f>'[1]18.12.19 по пст'!AX129</f>
        <v>8347</v>
      </c>
      <c r="AY129" s="81">
        <f>'[1]18.12.19 по пст'!AY129</f>
        <v>7168</v>
      </c>
      <c r="AZ129" s="81">
        <f>'[1]18.12.19 по пст'!AZ129</f>
        <v>0</v>
      </c>
      <c r="BA129" s="5"/>
      <c r="BB129" s="81">
        <f>'[1]18.12.19 по пст'!BB129</f>
        <v>2712</v>
      </c>
      <c r="BC129" s="81">
        <f>'[1]18.12.19 по пст'!BC129</f>
        <v>4023</v>
      </c>
      <c r="BD129" s="81">
        <f>'[1]18.12.19 по пст'!BD129</f>
        <v>2857</v>
      </c>
      <c r="BE129" s="81">
        <f>'[1]18.12.19 по пст'!BE129</f>
        <v>2500</v>
      </c>
      <c r="BF129" s="81">
        <f>'[1]18.12.19 по пст'!BF129</f>
        <v>2102</v>
      </c>
      <c r="BG129" s="81">
        <f>'[1]18.12.19 по пст'!BG129</f>
        <v>5451</v>
      </c>
      <c r="BH129" s="5"/>
      <c r="BI129" s="81">
        <f>'[1]18.12.19 по пст'!BI129</f>
        <v>318</v>
      </c>
      <c r="BJ129" s="81">
        <f>'[1]18.12.19 по пст'!BJ129</f>
        <v>50</v>
      </c>
      <c r="BK129" s="81">
        <f>'[1]18.12.19 по пст'!BK129</f>
        <v>984</v>
      </c>
      <c r="BL129" s="81">
        <f>'[1]18.12.19 по пст'!BL129</f>
        <v>199</v>
      </c>
      <c r="BM129" s="5"/>
      <c r="BN129" s="81">
        <f>'[1]18.12.19 по пст'!BN129</f>
        <v>13664</v>
      </c>
      <c r="BO129" s="81">
        <f>'[1]18.12.19 по пст'!BO129</f>
        <v>11948</v>
      </c>
      <c r="BP129" s="5"/>
      <c r="BQ129" s="81">
        <f>'[1]18.12.19 по пст'!BQ129</f>
        <v>314</v>
      </c>
      <c r="BR129" s="81">
        <f>'[1]18.12.19 по пст'!BR129</f>
        <v>1729</v>
      </c>
      <c r="BS129" s="81">
        <f>'[1]18.12.19 по пст'!BS129</f>
        <v>0</v>
      </c>
      <c r="BT129" s="81">
        <f>'[1]18.12.19 по пст'!BT129</f>
        <v>1</v>
      </c>
      <c r="BU129" s="81">
        <f>'[1]18.12.19 по пст'!BU129</f>
        <v>1456</v>
      </c>
      <c r="BV129" s="81">
        <f>'[1]18.12.19 по пст'!BV129</f>
        <v>3314</v>
      </c>
      <c r="BW129" s="81">
        <f>'[1]18.12.19 по пст'!BW129</f>
        <v>997</v>
      </c>
      <c r="BX129" s="81">
        <f>'[1]18.12.19 по пст'!BX129</f>
        <v>2007</v>
      </c>
      <c r="BZ129" s="81">
        <f>'[1]18.12.19 по пст'!BZ129</f>
        <v>0</v>
      </c>
      <c r="CB129" s="5">
        <f t="shared" si="87"/>
        <v>0</v>
      </c>
      <c r="CC129" s="40"/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K129" s="2">
        <v>23505</v>
      </c>
    </row>
    <row r="130" spans="2:89">
      <c r="B130" s="28" t="s">
        <v>59</v>
      </c>
      <c r="D130" s="81">
        <f>'[1]18.12.19 по пст'!D130</f>
        <v>917</v>
      </c>
      <c r="E130" s="81">
        <f>'[1]18.12.19 по пст'!E130</f>
        <v>192</v>
      </c>
      <c r="F130" s="81">
        <f>'[1]18.12.19 по пст'!F130</f>
        <v>4698</v>
      </c>
      <c r="G130" s="81">
        <f>'[1]18.12.19 по пст'!G130</f>
        <v>8500</v>
      </c>
      <c r="H130" s="81">
        <f>'[1]18.12.19 по пст'!H130</f>
        <v>0</v>
      </c>
      <c r="I130" s="81">
        <f>'[1]18.12.19 по пст'!I130</f>
        <v>1</v>
      </c>
      <c r="J130" s="81">
        <f>'[1]18.12.19 по пст'!J130</f>
        <v>0</v>
      </c>
      <c r="K130" s="81">
        <f>'[1]18.12.19 по пст'!K130</f>
        <v>4035</v>
      </c>
      <c r="L130" s="81">
        <f>'[1]18.12.19 по пст'!L130</f>
        <v>4645</v>
      </c>
      <c r="M130" s="81">
        <f>'[1]18.12.19 по пст'!M130</f>
        <v>3586</v>
      </c>
      <c r="N130" s="5"/>
      <c r="O130" s="81">
        <f>'[1]18.12.19 по пст'!O130</f>
        <v>11061</v>
      </c>
      <c r="P130" s="81">
        <f>'[1]18.12.19 по пст'!P130</f>
        <v>3677</v>
      </c>
      <c r="R130" s="81">
        <f>'[1]18.12.19 по пст'!R130</f>
        <v>5072</v>
      </c>
      <c r="S130" s="81">
        <f>'[1]18.12.19 по пст'!S130</f>
        <v>3183</v>
      </c>
      <c r="T130" s="81">
        <f>'[1]18.12.19 по пст'!T130</f>
        <v>1</v>
      </c>
      <c r="U130" s="81">
        <f>'[1]18.12.19 по пст'!U130</f>
        <v>0</v>
      </c>
      <c r="V130" s="81">
        <f>'[1]18.12.19 по пст'!V130</f>
        <v>0</v>
      </c>
      <c r="W130" s="81">
        <f>'[1]18.12.19 по пст'!W130</f>
        <v>0</v>
      </c>
      <c r="X130" s="81">
        <f>'[1]18.12.19 по пст'!X130</f>
        <v>0</v>
      </c>
      <c r="Y130" s="81">
        <f>'[1]18.12.19 по пст'!Y130</f>
        <v>0</v>
      </c>
      <c r="Z130" s="5"/>
      <c r="AA130" s="81">
        <f>'[1]18.12.19 по пст'!AA130</f>
        <v>4832</v>
      </c>
      <c r="AB130" s="81">
        <f>'[1]18.12.19 по пст'!AB130</f>
        <v>4829</v>
      </c>
      <c r="AC130" s="81">
        <f>'[1]18.12.19 по пст'!AC130</f>
        <v>3</v>
      </c>
      <c r="AD130" s="81">
        <f>'[1]18.12.19 по пст'!AD130</f>
        <v>1</v>
      </c>
      <c r="AE130" s="81">
        <f>'[1]18.12.19 по пст'!AE130</f>
        <v>7506</v>
      </c>
      <c r="AF130" s="81">
        <f>'[1]18.12.19 по пст'!AF130</f>
        <v>2419</v>
      </c>
      <c r="AG130" s="81">
        <f>'[1]18.12.19 по пст'!AG130</f>
        <v>11004</v>
      </c>
      <c r="AH130" s="81">
        <f>'[1]18.12.19 по пст'!AH130</f>
        <v>5964</v>
      </c>
      <c r="AI130" s="5"/>
      <c r="AJ130" s="81">
        <f>'[1]18.12.19 по пст'!AJ130</f>
        <v>5107</v>
      </c>
      <c r="AK130" s="81">
        <f>'[1]18.12.19 по пст'!AK130</f>
        <v>4786</v>
      </c>
      <c r="AL130" s="81">
        <f>'[1]18.12.19 по пст'!AL130</f>
        <v>0</v>
      </c>
      <c r="AM130" s="81">
        <f>'[1]18.12.19 по пст'!AM130</f>
        <v>0</v>
      </c>
      <c r="AN130" s="81">
        <f>'[1]18.12.19 по пст'!AN130</f>
        <v>2369</v>
      </c>
      <c r="AO130" s="81">
        <f>'[1]18.12.19 по пст'!AO130</f>
        <v>4227</v>
      </c>
      <c r="AP130" s="81">
        <f>'[1]18.12.19 по пст'!AP130</f>
        <v>2837</v>
      </c>
      <c r="AQ130" s="81">
        <f>'[1]18.12.19 по пст'!AQ130</f>
        <v>8384</v>
      </c>
      <c r="AR130" s="5"/>
      <c r="AS130" s="81">
        <f>'[1]18.12.19 по пст'!AS130</f>
        <v>1431</v>
      </c>
      <c r="AT130" s="81">
        <f>'[1]18.12.19 по пст'!AT130</f>
        <v>735</v>
      </c>
      <c r="AU130" s="62"/>
      <c r="AV130" s="81">
        <f>'[1]18.12.19 по пст'!AV130</f>
        <v>0</v>
      </c>
      <c r="AW130" s="81">
        <f>'[1]18.12.19 по пст'!AW130</f>
        <v>0</v>
      </c>
      <c r="AX130" s="81">
        <f>'[1]18.12.19 по пст'!AX130</f>
        <v>8333</v>
      </c>
      <c r="AY130" s="81">
        <f>'[1]18.12.19 по пст'!AY130</f>
        <v>7160</v>
      </c>
      <c r="AZ130" s="81">
        <f>'[1]18.12.19 по пст'!AZ130</f>
        <v>0</v>
      </c>
      <c r="BA130" s="5"/>
      <c r="BB130" s="81">
        <f>'[1]18.12.19 по пст'!BB130</f>
        <v>2712</v>
      </c>
      <c r="BC130" s="81">
        <f>'[1]18.12.19 по пст'!BC130</f>
        <v>4033</v>
      </c>
      <c r="BD130" s="81">
        <f>'[1]18.12.19 по пст'!BD130</f>
        <v>2862</v>
      </c>
      <c r="BE130" s="81">
        <f>'[1]18.12.19 по пст'!BE130</f>
        <v>2477</v>
      </c>
      <c r="BF130" s="81">
        <f>'[1]18.12.19 по пст'!BF130</f>
        <v>2102</v>
      </c>
      <c r="BG130" s="81">
        <f>'[1]18.12.19 по пст'!BG130</f>
        <v>5432</v>
      </c>
      <c r="BH130" s="5"/>
      <c r="BI130" s="81">
        <f>'[1]18.12.19 по пст'!BI130</f>
        <v>303</v>
      </c>
      <c r="BJ130" s="81">
        <f>'[1]18.12.19 по пст'!BJ130</f>
        <v>51</v>
      </c>
      <c r="BK130" s="81">
        <f>'[1]18.12.19 по пст'!BK130</f>
        <v>993</v>
      </c>
      <c r="BL130" s="81">
        <f>'[1]18.12.19 по пст'!BL130</f>
        <v>197</v>
      </c>
      <c r="BM130" s="5"/>
      <c r="BN130" s="81">
        <f>'[1]18.12.19 по пст'!BN130</f>
        <v>13709</v>
      </c>
      <c r="BO130" s="81">
        <f>'[1]18.12.19 по пст'!BO130</f>
        <v>11983</v>
      </c>
      <c r="BP130" s="5"/>
      <c r="BQ130" s="81">
        <f>'[1]18.12.19 по пст'!BQ130</f>
        <v>311</v>
      </c>
      <c r="BR130" s="81">
        <f>'[1]18.12.19 по пст'!BR130</f>
        <v>1730</v>
      </c>
      <c r="BS130" s="81">
        <f>'[1]18.12.19 по пст'!BS130</f>
        <v>0</v>
      </c>
      <c r="BT130" s="81">
        <f>'[1]18.12.19 по пст'!BT130</f>
        <v>1</v>
      </c>
      <c r="BU130" s="81">
        <f>'[1]18.12.19 по пст'!BU130</f>
        <v>1470</v>
      </c>
      <c r="BV130" s="81">
        <f>'[1]18.12.19 по пст'!BV130</f>
        <v>3318</v>
      </c>
      <c r="BW130" s="81">
        <f>'[1]18.12.19 по пст'!BW130</f>
        <v>993</v>
      </c>
      <c r="BX130" s="81">
        <f>'[1]18.12.19 по пст'!BX130</f>
        <v>2026</v>
      </c>
      <c r="BZ130" s="81">
        <f>'[1]18.12.19 по пст'!BZ130</f>
        <v>0</v>
      </c>
      <c r="CB130" s="5">
        <f t="shared" si="87"/>
        <v>0</v>
      </c>
      <c r="CC130" s="40"/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K130" s="2">
        <v>24216.6</v>
      </c>
    </row>
    <row r="131" spans="2:89">
      <c r="B131" s="25" t="s">
        <v>60</v>
      </c>
      <c r="D131" s="81">
        <f>'[1]18.12.19 по пст'!D131</f>
        <v>909</v>
      </c>
      <c r="E131" s="81">
        <f>'[1]18.12.19 по пст'!E131</f>
        <v>198</v>
      </c>
      <c r="F131" s="81">
        <f>'[1]18.12.19 по пст'!F131</f>
        <v>4697</v>
      </c>
      <c r="G131" s="81">
        <f>'[1]18.12.19 по пст'!G131</f>
        <v>8504</v>
      </c>
      <c r="H131" s="81">
        <f>'[1]18.12.19 по пст'!H131</f>
        <v>1</v>
      </c>
      <c r="I131" s="81">
        <f>'[1]18.12.19 по пст'!I131</f>
        <v>0</v>
      </c>
      <c r="J131" s="81">
        <f>'[1]18.12.19 по пст'!J131</f>
        <v>0</v>
      </c>
      <c r="K131" s="81">
        <f>'[1]18.12.19 по пст'!K131</f>
        <v>4037</v>
      </c>
      <c r="L131" s="81">
        <f>'[1]18.12.19 по пст'!L131</f>
        <v>4660</v>
      </c>
      <c r="M131" s="81">
        <f>'[1]18.12.19 по пст'!M131</f>
        <v>3593</v>
      </c>
      <c r="N131" s="5"/>
      <c r="O131" s="81">
        <f>'[1]18.12.19 по пст'!O131</f>
        <v>11104</v>
      </c>
      <c r="P131" s="81">
        <f>'[1]18.12.19 по пст'!P131</f>
        <v>3692</v>
      </c>
      <c r="R131" s="81">
        <f>'[1]18.12.19 по пст'!R131</f>
        <v>5053</v>
      </c>
      <c r="S131" s="81">
        <f>'[1]18.12.19 по пст'!S131</f>
        <v>3184</v>
      </c>
      <c r="T131" s="81">
        <f>'[1]18.12.19 по пст'!T131</f>
        <v>1</v>
      </c>
      <c r="U131" s="81">
        <f>'[1]18.12.19 по пст'!U131</f>
        <v>0</v>
      </c>
      <c r="V131" s="81">
        <f>'[1]18.12.19 по пст'!V131</f>
        <v>0</v>
      </c>
      <c r="W131" s="81">
        <f>'[1]18.12.19 по пст'!W131</f>
        <v>0</v>
      </c>
      <c r="X131" s="81">
        <f>'[1]18.12.19 по пст'!X131</f>
        <v>0</v>
      </c>
      <c r="Y131" s="81">
        <f>'[1]18.12.19 по пст'!Y131</f>
        <v>0</v>
      </c>
      <c r="Z131" s="5"/>
      <c r="AA131" s="81">
        <f>'[1]18.12.19 по пст'!AA131</f>
        <v>4815</v>
      </c>
      <c r="AB131" s="81">
        <f>'[1]18.12.19 по пст'!AB131</f>
        <v>4799</v>
      </c>
      <c r="AC131" s="81">
        <f>'[1]18.12.19 по пст'!AC131</f>
        <v>2</v>
      </c>
      <c r="AD131" s="81">
        <f>'[1]18.12.19 по пст'!AD131</f>
        <v>2</v>
      </c>
      <c r="AE131" s="81">
        <f>'[1]18.12.19 по пст'!AE131</f>
        <v>7463</v>
      </c>
      <c r="AF131" s="81">
        <f>'[1]18.12.19 по пст'!AF131</f>
        <v>2405</v>
      </c>
      <c r="AG131" s="81">
        <f>'[1]18.12.19 по пст'!AG131</f>
        <v>10909</v>
      </c>
      <c r="AH131" s="81">
        <f>'[1]18.12.19 по пст'!AH131</f>
        <v>6138</v>
      </c>
      <c r="AI131" s="5"/>
      <c r="AJ131" s="81">
        <f>'[1]18.12.19 по пст'!AJ131</f>
        <v>5073</v>
      </c>
      <c r="AK131" s="81">
        <f>'[1]18.12.19 по пст'!AK131</f>
        <v>4742</v>
      </c>
      <c r="AL131" s="81">
        <f>'[1]18.12.19 по пст'!AL131</f>
        <v>0</v>
      </c>
      <c r="AM131" s="81">
        <f>'[1]18.12.19 по пст'!AM131</f>
        <v>0</v>
      </c>
      <c r="AN131" s="81">
        <f>'[1]18.12.19 по пст'!AN131</f>
        <v>2379</v>
      </c>
      <c r="AO131" s="81">
        <f>'[1]18.12.19 по пст'!AO131</f>
        <v>4244</v>
      </c>
      <c r="AP131" s="81">
        <f>'[1]18.12.19 по пст'!AP131</f>
        <v>2842</v>
      </c>
      <c r="AQ131" s="81">
        <f>'[1]18.12.19 по пст'!AQ131</f>
        <v>8332</v>
      </c>
      <c r="AR131" s="5"/>
      <c r="AS131" s="81">
        <f>'[1]18.12.19 по пст'!AS131</f>
        <v>1423</v>
      </c>
      <c r="AT131" s="81">
        <f>'[1]18.12.19 по пст'!AT131</f>
        <v>744</v>
      </c>
      <c r="AU131" s="62"/>
      <c r="AV131" s="81">
        <f>'[1]18.12.19 по пст'!AV131</f>
        <v>0</v>
      </c>
      <c r="AW131" s="81">
        <f>'[1]18.12.19 по пст'!AW131</f>
        <v>0</v>
      </c>
      <c r="AX131" s="81">
        <f>'[1]18.12.19 по пст'!AX131</f>
        <v>8383</v>
      </c>
      <c r="AY131" s="81">
        <f>'[1]18.12.19 по пст'!AY131</f>
        <v>7117</v>
      </c>
      <c r="AZ131" s="81">
        <f>'[1]18.12.19 по пст'!AZ131</f>
        <v>0</v>
      </c>
      <c r="BA131" s="5"/>
      <c r="BB131" s="81">
        <f>'[1]18.12.19 по пст'!BB131</f>
        <v>2710</v>
      </c>
      <c r="BC131" s="81">
        <f>'[1]18.12.19 по пст'!BC131</f>
        <v>4041</v>
      </c>
      <c r="BD131" s="81">
        <f>'[1]18.12.19 по пст'!BD131</f>
        <v>2867</v>
      </c>
      <c r="BE131" s="81">
        <f>'[1]18.12.19 по пст'!BE131</f>
        <v>2447</v>
      </c>
      <c r="BF131" s="81">
        <f>'[1]18.12.19 по пст'!BF131</f>
        <v>2089</v>
      </c>
      <c r="BG131" s="81">
        <f>'[1]18.12.19 по пст'!BG131</f>
        <v>5441</v>
      </c>
      <c r="BH131" s="5"/>
      <c r="BI131" s="81">
        <f>'[1]18.12.19 по пст'!BI131</f>
        <v>306</v>
      </c>
      <c r="BJ131" s="81">
        <f>'[1]18.12.19 по пст'!BJ131</f>
        <v>50</v>
      </c>
      <c r="BK131" s="81">
        <f>'[1]18.12.19 по пст'!BK131</f>
        <v>981</v>
      </c>
      <c r="BL131" s="81">
        <f>'[1]18.12.19 по пст'!BL131</f>
        <v>200</v>
      </c>
      <c r="BM131" s="5"/>
      <c r="BN131" s="81">
        <f>'[1]18.12.19 по пст'!BN131</f>
        <v>13629</v>
      </c>
      <c r="BO131" s="81">
        <f>'[1]18.12.19 по пст'!BO131</f>
        <v>11931</v>
      </c>
      <c r="BP131" s="5"/>
      <c r="BQ131" s="81">
        <f>'[1]18.12.19 по пст'!BQ131</f>
        <v>313</v>
      </c>
      <c r="BR131" s="81">
        <f>'[1]18.12.19 по пст'!BR131</f>
        <v>1730</v>
      </c>
      <c r="BS131" s="81">
        <f>'[1]18.12.19 по пст'!BS131</f>
        <v>0</v>
      </c>
      <c r="BT131" s="81">
        <f>'[1]18.12.19 по пст'!BT131</f>
        <v>0</v>
      </c>
      <c r="BU131" s="81">
        <f>'[1]18.12.19 по пст'!BU131</f>
        <v>1445</v>
      </c>
      <c r="BV131" s="81">
        <f>'[1]18.12.19 по пст'!BV131</f>
        <v>3302</v>
      </c>
      <c r="BW131" s="81">
        <f>'[1]18.12.19 по пст'!BW131</f>
        <v>986</v>
      </c>
      <c r="BX131" s="81">
        <f>'[1]18.12.19 по пст'!BX131</f>
        <v>1999</v>
      </c>
      <c r="BZ131" s="81">
        <f>'[1]18.12.19 по пст'!BZ131</f>
        <v>0</v>
      </c>
      <c r="CB131" s="5">
        <f t="shared" si="87"/>
        <v>0</v>
      </c>
      <c r="CC131" s="40"/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K131" s="2">
        <v>24336.6</v>
      </c>
    </row>
    <row r="132" spans="2:89">
      <c r="B132" s="26" t="s">
        <v>61</v>
      </c>
      <c r="D132" s="81">
        <f>'[1]18.12.19 по пст'!D132</f>
        <v>894</v>
      </c>
      <c r="E132" s="81">
        <f>'[1]18.12.19 по пст'!E132</f>
        <v>193</v>
      </c>
      <c r="F132" s="81">
        <f>'[1]18.12.19 по пст'!F132</f>
        <v>4694</v>
      </c>
      <c r="G132" s="81">
        <f>'[1]18.12.19 по пст'!G132</f>
        <v>8503</v>
      </c>
      <c r="H132" s="81">
        <f>'[1]18.12.19 по пст'!H132</f>
        <v>0</v>
      </c>
      <c r="I132" s="81">
        <f>'[1]18.12.19 по пст'!I132</f>
        <v>1</v>
      </c>
      <c r="J132" s="81">
        <f>'[1]18.12.19 по пст'!J132</f>
        <v>0</v>
      </c>
      <c r="K132" s="81">
        <f>'[1]18.12.19 по пст'!K132</f>
        <v>4036</v>
      </c>
      <c r="L132" s="81">
        <f>'[1]18.12.19 по пст'!L132</f>
        <v>4656</v>
      </c>
      <c r="M132" s="81">
        <f>'[1]18.12.19 по пст'!M132</f>
        <v>3578</v>
      </c>
      <c r="N132" s="5"/>
      <c r="O132" s="81">
        <f>'[1]18.12.19 по пст'!O132</f>
        <v>11118</v>
      </c>
      <c r="P132" s="81">
        <f>'[1]18.12.19 по пст'!P132</f>
        <v>3685</v>
      </c>
      <c r="R132" s="81">
        <f>'[1]18.12.19 по пст'!R132</f>
        <v>5044</v>
      </c>
      <c r="S132" s="81">
        <f>'[1]18.12.19 по пст'!S132</f>
        <v>3182</v>
      </c>
      <c r="T132" s="81">
        <f>'[1]18.12.19 по пст'!T132</f>
        <v>1</v>
      </c>
      <c r="U132" s="81">
        <f>'[1]18.12.19 по пст'!U132</f>
        <v>0</v>
      </c>
      <c r="V132" s="81">
        <f>'[1]18.12.19 по пст'!V132</f>
        <v>0</v>
      </c>
      <c r="W132" s="81">
        <f>'[1]18.12.19 по пст'!W132</f>
        <v>0</v>
      </c>
      <c r="X132" s="81">
        <f>'[1]18.12.19 по пст'!X132</f>
        <v>0</v>
      </c>
      <c r="Y132" s="81">
        <f>'[1]18.12.19 по пст'!Y132</f>
        <v>0</v>
      </c>
      <c r="Z132" s="5"/>
      <c r="AA132" s="81">
        <f>'[1]18.12.19 по пст'!AA132</f>
        <v>4773</v>
      </c>
      <c r="AB132" s="81">
        <f>'[1]18.12.19 по пст'!AB132</f>
        <v>4749</v>
      </c>
      <c r="AC132" s="81">
        <f>'[1]18.12.19 по пст'!AC132</f>
        <v>3</v>
      </c>
      <c r="AD132" s="81">
        <f>'[1]18.12.19 по пст'!AD132</f>
        <v>2</v>
      </c>
      <c r="AE132" s="81">
        <f>'[1]18.12.19 по пст'!AE132</f>
        <v>7480</v>
      </c>
      <c r="AF132" s="81">
        <f>'[1]18.12.19 по пст'!AF132</f>
        <v>2394</v>
      </c>
      <c r="AG132" s="81">
        <f>'[1]18.12.19 по пст'!AG132</f>
        <v>10908</v>
      </c>
      <c r="AH132" s="81">
        <f>'[1]18.12.19 по пст'!AH132</f>
        <v>6044</v>
      </c>
      <c r="AI132" s="5"/>
      <c r="AJ132" s="81">
        <f>'[1]18.12.19 по пст'!AJ132</f>
        <v>5009</v>
      </c>
      <c r="AK132" s="81">
        <f>'[1]18.12.19 по пст'!AK132</f>
        <v>4666</v>
      </c>
      <c r="AL132" s="81">
        <f>'[1]18.12.19 по пст'!AL132</f>
        <v>0</v>
      </c>
      <c r="AM132" s="81">
        <f>'[1]18.12.19 по пст'!AM132</f>
        <v>0</v>
      </c>
      <c r="AN132" s="81">
        <f>'[1]18.12.19 по пст'!AN132</f>
        <v>2428</v>
      </c>
      <c r="AO132" s="81">
        <f>'[1]18.12.19 по пст'!AO132</f>
        <v>4152</v>
      </c>
      <c r="AP132" s="81">
        <f>'[1]18.12.19 по пст'!AP132</f>
        <v>2828</v>
      </c>
      <c r="AQ132" s="81">
        <f>'[1]18.12.19 по пст'!AQ132</f>
        <v>8398</v>
      </c>
      <c r="AR132" s="5"/>
      <c r="AS132" s="81">
        <f>'[1]18.12.19 по пст'!AS132</f>
        <v>1432</v>
      </c>
      <c r="AT132" s="81">
        <f>'[1]18.12.19 по пст'!AT132</f>
        <v>736</v>
      </c>
      <c r="AU132" s="62"/>
      <c r="AV132" s="81">
        <f>'[1]18.12.19 по пст'!AV132</f>
        <v>0</v>
      </c>
      <c r="AW132" s="81">
        <f>'[1]18.12.19 по пст'!AW132</f>
        <v>1</v>
      </c>
      <c r="AX132" s="81">
        <f>'[1]18.12.19 по пст'!AX132</f>
        <v>8347</v>
      </c>
      <c r="AY132" s="81">
        <f>'[1]18.12.19 по пст'!AY132</f>
        <v>7062</v>
      </c>
      <c r="AZ132" s="81">
        <f>'[1]18.12.19 по пст'!AZ132</f>
        <v>0</v>
      </c>
      <c r="BA132" s="5"/>
      <c r="BB132" s="81">
        <f>'[1]18.12.19 по пст'!BB132</f>
        <v>2712</v>
      </c>
      <c r="BC132" s="81">
        <f>'[1]18.12.19 по пст'!BC132</f>
        <v>4042</v>
      </c>
      <c r="BD132" s="81">
        <f>'[1]18.12.19 по пст'!BD132</f>
        <v>2856</v>
      </c>
      <c r="BE132" s="81">
        <f>'[1]18.12.19 по пст'!BE132</f>
        <v>2449</v>
      </c>
      <c r="BF132" s="81">
        <f>'[1]18.12.19 по пст'!BF132</f>
        <v>2102</v>
      </c>
      <c r="BG132" s="81">
        <f>'[1]18.12.19 по пст'!BG132</f>
        <v>5421</v>
      </c>
      <c r="BH132" s="5"/>
      <c r="BI132" s="81">
        <f>'[1]18.12.19 по пст'!BI132</f>
        <v>301</v>
      </c>
      <c r="BJ132" s="81">
        <f>'[1]18.12.19 по пст'!BJ132</f>
        <v>49</v>
      </c>
      <c r="BK132" s="81">
        <f>'[1]18.12.19 по пст'!BK132</f>
        <v>986</v>
      </c>
      <c r="BL132" s="81">
        <f>'[1]18.12.19 по пст'!BL132</f>
        <v>198</v>
      </c>
      <c r="BM132" s="5"/>
      <c r="BN132" s="81">
        <f>'[1]18.12.19 по пст'!BN132</f>
        <v>13682</v>
      </c>
      <c r="BO132" s="81">
        <f>'[1]18.12.19 по пст'!BO132</f>
        <v>12010</v>
      </c>
      <c r="BP132" s="5"/>
      <c r="BQ132" s="81">
        <f>'[1]18.12.19 по пст'!BQ132</f>
        <v>317</v>
      </c>
      <c r="BR132" s="81">
        <f>'[1]18.12.19 по пст'!BR132</f>
        <v>1729</v>
      </c>
      <c r="BS132" s="81">
        <f>'[1]18.12.19 по пст'!BS132</f>
        <v>0</v>
      </c>
      <c r="BT132" s="81">
        <f>'[1]18.12.19 по пст'!BT132</f>
        <v>1</v>
      </c>
      <c r="BU132" s="81">
        <f>'[1]18.12.19 по пст'!BU132</f>
        <v>1460</v>
      </c>
      <c r="BV132" s="81">
        <f>'[1]18.12.19 по пст'!BV132</f>
        <v>3325</v>
      </c>
      <c r="BW132" s="81">
        <f>'[1]18.12.19 по пст'!BW132</f>
        <v>987</v>
      </c>
      <c r="BX132" s="81">
        <f>'[1]18.12.19 по пст'!BX132</f>
        <v>2058</v>
      </c>
      <c r="BZ132" s="81">
        <f>'[1]18.12.19 по пст'!BZ132</f>
        <v>0</v>
      </c>
      <c r="CB132" s="5">
        <f t="shared" si="87"/>
        <v>0</v>
      </c>
      <c r="CC132" s="40"/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K132" s="2">
        <v>24531</v>
      </c>
    </row>
    <row r="133" spans="2:89">
      <c r="B133" s="26" t="s">
        <v>62</v>
      </c>
      <c r="D133" s="81">
        <f>'[1]18.12.19 по пст'!D133</f>
        <v>890</v>
      </c>
      <c r="E133" s="81">
        <f>'[1]18.12.19 по пст'!E133</f>
        <v>186</v>
      </c>
      <c r="F133" s="81">
        <f>'[1]18.12.19 по пст'!F133</f>
        <v>4697</v>
      </c>
      <c r="G133" s="81">
        <f>'[1]18.12.19 по пст'!G133</f>
        <v>8492</v>
      </c>
      <c r="H133" s="81">
        <f>'[1]18.12.19 по пст'!H133</f>
        <v>1</v>
      </c>
      <c r="I133" s="81">
        <f>'[1]18.12.19 по пст'!I133</f>
        <v>0</v>
      </c>
      <c r="J133" s="81">
        <f>'[1]18.12.19 по пст'!J133</f>
        <v>0</v>
      </c>
      <c r="K133" s="81">
        <f>'[1]18.12.19 по пст'!K133</f>
        <v>4018</v>
      </c>
      <c r="L133" s="81">
        <f>'[1]18.12.19 по пст'!L133</f>
        <v>4645</v>
      </c>
      <c r="M133" s="81">
        <f>'[1]18.12.19 по пст'!M133</f>
        <v>3589</v>
      </c>
      <c r="N133" s="5"/>
      <c r="O133" s="81">
        <f>'[1]18.12.19 по пст'!O133</f>
        <v>11100</v>
      </c>
      <c r="P133" s="81">
        <f>'[1]18.12.19 по пст'!P133</f>
        <v>3667</v>
      </c>
      <c r="R133" s="81">
        <f>'[1]18.12.19 по пст'!R133</f>
        <v>5053</v>
      </c>
      <c r="S133" s="81">
        <f>'[1]18.12.19 по пст'!S133</f>
        <v>3181</v>
      </c>
      <c r="T133" s="81">
        <f>'[1]18.12.19 по пст'!T133</f>
        <v>1</v>
      </c>
      <c r="U133" s="81">
        <f>'[1]18.12.19 по пст'!U133</f>
        <v>0</v>
      </c>
      <c r="V133" s="81">
        <f>'[1]18.12.19 по пст'!V133</f>
        <v>0</v>
      </c>
      <c r="W133" s="81">
        <f>'[1]18.12.19 по пст'!W133</f>
        <v>0</v>
      </c>
      <c r="X133" s="81">
        <f>'[1]18.12.19 по пст'!X133</f>
        <v>0</v>
      </c>
      <c r="Y133" s="81">
        <f>'[1]18.12.19 по пст'!Y133</f>
        <v>0</v>
      </c>
      <c r="Z133" s="5"/>
      <c r="AA133" s="81">
        <f>'[1]18.12.19 по пст'!AA133</f>
        <v>4771</v>
      </c>
      <c r="AB133" s="81">
        <f>'[1]18.12.19 по пст'!AB133</f>
        <v>4753</v>
      </c>
      <c r="AC133" s="81">
        <f>'[1]18.12.19 по пст'!AC133</f>
        <v>3</v>
      </c>
      <c r="AD133" s="81">
        <f>'[1]18.12.19 по пст'!AD133</f>
        <v>2</v>
      </c>
      <c r="AE133" s="81">
        <f>'[1]18.12.19 по пст'!AE133</f>
        <v>7476</v>
      </c>
      <c r="AF133" s="81">
        <f>'[1]18.12.19 по пст'!AF133</f>
        <v>2394</v>
      </c>
      <c r="AG133" s="81">
        <f>'[1]18.12.19 по пст'!AG133</f>
        <v>10823</v>
      </c>
      <c r="AH133" s="81">
        <f>'[1]18.12.19 по пст'!AH133</f>
        <v>6094</v>
      </c>
      <c r="AI133" s="5"/>
      <c r="AJ133" s="81">
        <f>'[1]18.12.19 по пст'!AJ133</f>
        <v>5012</v>
      </c>
      <c r="AK133" s="81">
        <f>'[1]18.12.19 по пст'!AK133</f>
        <v>4663</v>
      </c>
      <c r="AL133" s="81">
        <f>'[1]18.12.19 по пст'!AL133</f>
        <v>0</v>
      </c>
      <c r="AM133" s="81">
        <f>'[1]18.12.19 по пст'!AM133</f>
        <v>0</v>
      </c>
      <c r="AN133" s="81">
        <f>'[1]18.12.19 по пст'!AN133</f>
        <v>2408</v>
      </c>
      <c r="AO133" s="81">
        <f>'[1]18.12.19 по пст'!AO133</f>
        <v>4175</v>
      </c>
      <c r="AP133" s="81">
        <f>'[1]18.12.19 по пст'!AP133</f>
        <v>2848</v>
      </c>
      <c r="AQ133" s="81">
        <f>'[1]18.12.19 по пст'!AQ133</f>
        <v>8302</v>
      </c>
      <c r="AR133" s="5"/>
      <c r="AS133" s="81">
        <f>'[1]18.12.19 по пст'!AS133</f>
        <v>1433</v>
      </c>
      <c r="AT133" s="81">
        <f>'[1]18.12.19 по пст'!AT133</f>
        <v>736</v>
      </c>
      <c r="AU133" s="62"/>
      <c r="AV133" s="81">
        <f>'[1]18.12.19 по пст'!AV133</f>
        <v>0</v>
      </c>
      <c r="AW133" s="81">
        <f>'[1]18.12.19 по пст'!AW133</f>
        <v>0</v>
      </c>
      <c r="AX133" s="81">
        <f>'[1]18.12.19 по пст'!AX133</f>
        <v>8313</v>
      </c>
      <c r="AY133" s="81">
        <f>'[1]18.12.19 по пст'!AY133</f>
        <v>7101</v>
      </c>
      <c r="AZ133" s="81">
        <f>'[1]18.12.19 по пст'!AZ133</f>
        <v>0</v>
      </c>
      <c r="BA133" s="5"/>
      <c r="BB133" s="81">
        <f>'[1]18.12.19 по пст'!BB133</f>
        <v>2702</v>
      </c>
      <c r="BC133" s="81">
        <f>'[1]18.12.19 по пст'!BC133</f>
        <v>4044</v>
      </c>
      <c r="BD133" s="81">
        <f>'[1]18.12.19 по пст'!BD133</f>
        <v>2863</v>
      </c>
      <c r="BE133" s="81">
        <f>'[1]18.12.19 по пст'!BE133</f>
        <v>2448</v>
      </c>
      <c r="BF133" s="81">
        <f>'[1]18.12.19 по пст'!BF133</f>
        <v>2102</v>
      </c>
      <c r="BG133" s="81">
        <f>'[1]18.12.19 по пст'!BG133</f>
        <v>5429</v>
      </c>
      <c r="BH133" s="5"/>
      <c r="BI133" s="81">
        <f>'[1]18.12.19 по пст'!BI133</f>
        <v>305</v>
      </c>
      <c r="BJ133" s="81">
        <f>'[1]18.12.19 по пст'!BJ133</f>
        <v>50</v>
      </c>
      <c r="BK133" s="81">
        <f>'[1]18.12.19 по пст'!BK133</f>
        <v>985</v>
      </c>
      <c r="BL133" s="81">
        <f>'[1]18.12.19 по пст'!BL133</f>
        <v>198</v>
      </c>
      <c r="BM133" s="5"/>
      <c r="BN133" s="81">
        <f>'[1]18.12.19 по пст'!BN133</f>
        <v>13639</v>
      </c>
      <c r="BO133" s="81">
        <f>'[1]18.12.19 по пст'!BO133</f>
        <v>11974</v>
      </c>
      <c r="BP133" s="5"/>
      <c r="BQ133" s="81">
        <f>'[1]18.12.19 по пст'!BQ133</f>
        <v>314</v>
      </c>
      <c r="BR133" s="81">
        <f>'[1]18.12.19 по пст'!BR133</f>
        <v>1732</v>
      </c>
      <c r="BS133" s="81">
        <f>'[1]18.12.19 по пст'!BS133</f>
        <v>0</v>
      </c>
      <c r="BT133" s="81">
        <f>'[1]18.12.19 по пст'!BT133</f>
        <v>0</v>
      </c>
      <c r="BU133" s="81">
        <f>'[1]18.12.19 по пст'!BU133</f>
        <v>1450</v>
      </c>
      <c r="BV133" s="81">
        <f>'[1]18.12.19 по пст'!BV133</f>
        <v>3316</v>
      </c>
      <c r="BW133" s="81">
        <f>'[1]18.12.19 по пст'!BW133</f>
        <v>982</v>
      </c>
      <c r="BX133" s="81">
        <f>'[1]18.12.19 по пст'!BX133</f>
        <v>2061</v>
      </c>
      <c r="BZ133" s="81">
        <f>'[1]18.12.19 по пст'!BZ133</f>
        <v>0</v>
      </c>
      <c r="CB133" s="5">
        <f t="shared" si="87"/>
        <v>0</v>
      </c>
      <c r="CC133" s="40"/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K133" s="2">
        <v>24214.800000000003</v>
      </c>
    </row>
    <row r="134" spans="2:89">
      <c r="B134" s="21" t="s">
        <v>63</v>
      </c>
      <c r="D134" s="81">
        <f>'[1]18.12.19 по пст'!D134</f>
        <v>883</v>
      </c>
      <c r="E134" s="81">
        <f>'[1]18.12.19 по пст'!E134</f>
        <v>184</v>
      </c>
      <c r="F134" s="81">
        <f>'[1]18.12.19 по пст'!F134</f>
        <v>4694</v>
      </c>
      <c r="G134" s="81">
        <f>'[1]18.12.19 по пст'!G134</f>
        <v>8493</v>
      </c>
      <c r="H134" s="81">
        <f>'[1]18.12.19 по пст'!H134</f>
        <v>0</v>
      </c>
      <c r="I134" s="81">
        <f>'[1]18.12.19 по пст'!I134</f>
        <v>0</v>
      </c>
      <c r="J134" s="81">
        <f>'[1]18.12.19 по пст'!J134</f>
        <v>0</v>
      </c>
      <c r="K134" s="81">
        <f>'[1]18.12.19 по пст'!K134</f>
        <v>4044</v>
      </c>
      <c r="L134" s="81">
        <f>'[1]18.12.19 по пст'!L134</f>
        <v>4677</v>
      </c>
      <c r="M134" s="81">
        <f>'[1]18.12.19 по пст'!M134</f>
        <v>3560</v>
      </c>
      <c r="N134" s="5"/>
      <c r="O134" s="81">
        <f>'[1]18.12.19 по пст'!O134</f>
        <v>11122</v>
      </c>
      <c r="P134" s="81">
        <f>'[1]18.12.19 по пст'!P134</f>
        <v>3639</v>
      </c>
      <c r="R134" s="81">
        <f>'[1]18.12.19 по пст'!R134</f>
        <v>5070</v>
      </c>
      <c r="S134" s="81">
        <f>'[1]18.12.19 по пст'!S134</f>
        <v>3186</v>
      </c>
      <c r="T134" s="81">
        <f>'[1]18.12.19 по пст'!T134</f>
        <v>1</v>
      </c>
      <c r="U134" s="81">
        <f>'[1]18.12.19 по пст'!U134</f>
        <v>0</v>
      </c>
      <c r="V134" s="81">
        <f>'[1]18.12.19 по пст'!V134</f>
        <v>0</v>
      </c>
      <c r="W134" s="81">
        <f>'[1]18.12.19 по пст'!W134</f>
        <v>0</v>
      </c>
      <c r="X134" s="81">
        <f>'[1]18.12.19 по пст'!X134</f>
        <v>0</v>
      </c>
      <c r="Y134" s="81">
        <f>'[1]18.12.19 по пст'!Y134</f>
        <v>0</v>
      </c>
      <c r="Z134" s="5"/>
      <c r="AA134" s="81">
        <f>'[1]18.12.19 по пст'!AA134</f>
        <v>4782</v>
      </c>
      <c r="AB134" s="81">
        <f>'[1]18.12.19 по пст'!AB134</f>
        <v>4756</v>
      </c>
      <c r="AC134" s="81">
        <f>'[1]18.12.19 по пст'!AC134</f>
        <v>2</v>
      </c>
      <c r="AD134" s="81">
        <f>'[1]18.12.19 по пст'!AD134</f>
        <v>2</v>
      </c>
      <c r="AE134" s="81">
        <f>'[1]18.12.19 по пст'!AE134</f>
        <v>7409</v>
      </c>
      <c r="AF134" s="81">
        <f>'[1]18.12.19 по пст'!AF134</f>
        <v>2377</v>
      </c>
      <c r="AG134" s="81">
        <f>'[1]18.12.19 по пст'!AG134</f>
        <v>10893</v>
      </c>
      <c r="AH134" s="81">
        <f>'[1]18.12.19 по пст'!AH134</f>
        <v>6174</v>
      </c>
      <c r="AI134" s="5"/>
      <c r="AJ134" s="81">
        <f>'[1]18.12.19 по пст'!AJ134</f>
        <v>5012</v>
      </c>
      <c r="AK134" s="81">
        <f>'[1]18.12.19 по пст'!AK134</f>
        <v>4660</v>
      </c>
      <c r="AL134" s="81">
        <f>'[1]18.12.19 по пст'!AL134</f>
        <v>0</v>
      </c>
      <c r="AM134" s="81">
        <f>'[1]18.12.19 по пст'!AM134</f>
        <v>0</v>
      </c>
      <c r="AN134" s="81">
        <f>'[1]18.12.19 по пст'!AN134</f>
        <v>2552</v>
      </c>
      <c r="AO134" s="81">
        <f>'[1]18.12.19 по пст'!AO134</f>
        <v>4154</v>
      </c>
      <c r="AP134" s="81">
        <f>'[1]18.12.19 по пст'!AP134</f>
        <v>2791</v>
      </c>
      <c r="AQ134" s="81">
        <f>'[1]18.12.19 по пст'!AQ134</f>
        <v>8379</v>
      </c>
      <c r="AR134" s="5"/>
      <c r="AS134" s="81">
        <f>'[1]18.12.19 по пст'!AS134</f>
        <v>1430</v>
      </c>
      <c r="AT134" s="81">
        <f>'[1]18.12.19 по пст'!AT134</f>
        <v>729</v>
      </c>
      <c r="AU134" s="62"/>
      <c r="AV134" s="81">
        <f>'[1]18.12.19 по пст'!AV134</f>
        <v>0</v>
      </c>
      <c r="AW134" s="81">
        <f>'[1]18.12.19 по пст'!AW134</f>
        <v>0</v>
      </c>
      <c r="AX134" s="81">
        <f>'[1]18.12.19 по пст'!AX134</f>
        <v>8428</v>
      </c>
      <c r="AY134" s="81">
        <f>'[1]18.12.19 по пст'!AY134</f>
        <v>7140</v>
      </c>
      <c r="AZ134" s="81">
        <f>'[1]18.12.19 по пст'!AZ134</f>
        <v>0</v>
      </c>
      <c r="BA134" s="5"/>
      <c r="BB134" s="81">
        <f>'[1]18.12.19 по пст'!BB134</f>
        <v>2700</v>
      </c>
      <c r="BC134" s="81">
        <f>'[1]18.12.19 по пст'!BC134</f>
        <v>4041</v>
      </c>
      <c r="BD134" s="81">
        <f>'[1]18.12.19 по пст'!BD134</f>
        <v>2864</v>
      </c>
      <c r="BE134" s="81">
        <f>'[1]18.12.19 по пст'!BE134</f>
        <v>2480</v>
      </c>
      <c r="BF134" s="81">
        <f>'[1]18.12.19 по пст'!BF134</f>
        <v>2096</v>
      </c>
      <c r="BG134" s="81">
        <f>'[1]18.12.19 по пст'!BG134</f>
        <v>5619</v>
      </c>
      <c r="BH134" s="5"/>
      <c r="BI134" s="81">
        <f>'[1]18.12.19 по пст'!BI134</f>
        <v>302</v>
      </c>
      <c r="BJ134" s="81">
        <f>'[1]18.12.19 по пст'!BJ134</f>
        <v>49</v>
      </c>
      <c r="BK134" s="81">
        <f>'[1]18.12.19 по пст'!BK134</f>
        <v>986</v>
      </c>
      <c r="BL134" s="81">
        <f>'[1]18.12.19 по пст'!BL134</f>
        <v>199</v>
      </c>
      <c r="BM134" s="5"/>
      <c r="BN134" s="81">
        <f>'[1]18.12.19 по пст'!BN134</f>
        <v>13673</v>
      </c>
      <c r="BO134" s="81">
        <f>'[1]18.12.19 по пст'!BO134</f>
        <v>11903</v>
      </c>
      <c r="BP134" s="5"/>
      <c r="BQ134" s="81">
        <f>'[1]18.12.19 по пст'!BQ134</f>
        <v>315</v>
      </c>
      <c r="BR134" s="81">
        <f>'[1]18.12.19 по пст'!BR134</f>
        <v>1729</v>
      </c>
      <c r="BS134" s="81">
        <f>'[1]18.12.19 по пст'!BS134</f>
        <v>0</v>
      </c>
      <c r="BT134" s="81">
        <f>'[1]18.12.19 по пст'!BT134</f>
        <v>1</v>
      </c>
      <c r="BU134" s="81">
        <f>'[1]18.12.19 по пст'!BU134</f>
        <v>1461</v>
      </c>
      <c r="BV134" s="81">
        <f>'[1]18.12.19 по пст'!BV134</f>
        <v>3311</v>
      </c>
      <c r="BW134" s="81">
        <f>'[1]18.12.19 по пст'!BW134</f>
        <v>984</v>
      </c>
      <c r="BX134" s="81">
        <f>'[1]18.12.19 по пст'!BX134</f>
        <v>2054</v>
      </c>
      <c r="BZ134" s="81">
        <f>'[1]18.12.19 по пст'!BZ134</f>
        <v>0</v>
      </c>
      <c r="CB134" s="5">
        <f t="shared" si="87"/>
        <v>0</v>
      </c>
      <c r="CC134" s="40"/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K134" s="2">
        <v>24113.4</v>
      </c>
    </row>
    <row r="135" spans="2:89">
      <c r="J135" s="35"/>
      <c r="K135" s="35"/>
      <c r="L135" s="35"/>
      <c r="M135" s="35"/>
      <c r="AX135" s="38"/>
      <c r="AY135" s="38"/>
      <c r="AZ135" s="38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CC135" s="5"/>
    </row>
    <row r="136" spans="2:89">
      <c r="J136" s="35"/>
      <c r="K136" s="35"/>
      <c r="L136" s="35"/>
      <c r="M136" s="35"/>
      <c r="AX136" s="35"/>
      <c r="AY136" s="35"/>
      <c r="AZ136" s="35"/>
      <c r="CC136" s="34">
        <f>SUM(CC111:CC134)</f>
        <v>0</v>
      </c>
    </row>
    <row r="137" spans="2:89">
      <c r="J137" s="35"/>
      <c r="K137" s="35"/>
      <c r="L137" s="35"/>
      <c r="M137" s="35"/>
      <c r="AX137" s="35"/>
      <c r="AY137" s="35"/>
      <c r="AZ137" s="35"/>
    </row>
    <row r="138" spans="2:89">
      <c r="J138" s="35"/>
      <c r="K138" s="35"/>
      <c r="L138" s="35"/>
      <c r="M138" s="35"/>
      <c r="AX138" s="35"/>
      <c r="AY138" s="35"/>
      <c r="AZ138" s="35"/>
    </row>
    <row r="139" spans="2:89">
      <c r="J139" s="35"/>
      <c r="K139" s="35"/>
      <c r="L139" s="35"/>
      <c r="M139" s="35"/>
      <c r="AX139" s="35"/>
      <c r="AY139" s="35"/>
      <c r="AZ139" s="35"/>
    </row>
    <row r="140" spans="2:89">
      <c r="J140" s="35"/>
      <c r="K140" s="35"/>
      <c r="L140" s="35"/>
      <c r="M140" s="35"/>
      <c r="AX140" s="35"/>
      <c r="AY140" s="35"/>
      <c r="AZ140" s="35"/>
    </row>
    <row r="141" spans="2:89">
      <c r="J141" s="35"/>
      <c r="K141" s="35"/>
      <c r="L141" s="35"/>
      <c r="M141" s="35"/>
      <c r="AX141" s="35"/>
      <c r="AY141" s="35"/>
      <c r="AZ141" s="35"/>
    </row>
    <row r="142" spans="2:89">
      <c r="J142" s="35"/>
      <c r="K142" s="35"/>
      <c r="L142" s="35"/>
      <c r="M142" s="35"/>
      <c r="AX142" s="35"/>
      <c r="AY142" s="35"/>
      <c r="AZ142" s="35"/>
    </row>
    <row r="143" spans="2:89">
      <c r="J143" s="35"/>
      <c r="K143" s="35"/>
      <c r="L143" s="35"/>
      <c r="M143" s="35"/>
      <c r="AX143" s="35"/>
      <c r="AY143" s="35"/>
      <c r="AZ143" s="35"/>
    </row>
    <row r="144" spans="2:89">
      <c r="J144" s="35"/>
      <c r="K144" s="35"/>
      <c r="L144" s="35"/>
      <c r="M144" s="35"/>
      <c r="AX144" s="35"/>
      <c r="AY144" s="35"/>
      <c r="AZ144" s="35"/>
    </row>
    <row r="145" spans="10:52">
      <c r="J145" s="35"/>
      <c r="K145" s="35"/>
      <c r="L145" s="35"/>
      <c r="M145" s="35"/>
      <c r="AX145" s="35"/>
      <c r="AY145" s="35"/>
      <c r="AZ145" s="35"/>
    </row>
    <row r="146" spans="10:52">
      <c r="J146" s="35"/>
      <c r="K146" s="35"/>
      <c r="L146" s="35"/>
      <c r="M146" s="35"/>
      <c r="AX146" s="35"/>
      <c r="AY146" s="35"/>
      <c r="AZ146" s="35"/>
    </row>
    <row r="147" spans="10:52">
      <c r="J147" s="35"/>
      <c r="K147" s="35"/>
      <c r="L147" s="35"/>
      <c r="M147" s="35"/>
      <c r="AX147" s="35"/>
      <c r="AY147" s="35"/>
      <c r="AZ147" s="35"/>
    </row>
    <row r="148" spans="10:52">
      <c r="J148" s="35"/>
      <c r="K148" s="35"/>
      <c r="L148" s="35"/>
      <c r="M148" s="35"/>
      <c r="AX148" s="35"/>
      <c r="AY148" s="35"/>
      <c r="AZ148" s="35"/>
    </row>
    <row r="149" spans="10:52">
      <c r="J149" s="35"/>
      <c r="K149" s="35"/>
      <c r="L149" s="35"/>
      <c r="M149" s="35"/>
      <c r="AX149" s="35"/>
      <c r="AY149" s="35"/>
      <c r="AZ149" s="35"/>
    </row>
    <row r="150" spans="10:52">
      <c r="J150" s="35"/>
      <c r="K150" s="35"/>
      <c r="L150" s="35"/>
      <c r="M150" s="35"/>
      <c r="AX150" s="35"/>
      <c r="AY150" s="35"/>
      <c r="AZ150" s="35"/>
    </row>
    <row r="151" spans="10:52">
      <c r="J151" s="35"/>
      <c r="K151" s="35"/>
      <c r="L151" s="35"/>
      <c r="M151" s="35"/>
      <c r="AX151" s="35"/>
      <c r="AY151" s="35"/>
      <c r="AZ151" s="35"/>
    </row>
    <row r="152" spans="10:52">
      <c r="J152" s="35"/>
      <c r="K152" s="35"/>
      <c r="L152" s="35"/>
      <c r="M152" s="35"/>
      <c r="AX152" s="35"/>
      <c r="AY152" s="35"/>
      <c r="AZ152" s="35"/>
    </row>
    <row r="153" spans="10:52">
      <c r="J153" s="35"/>
      <c r="K153" s="35"/>
      <c r="L153" s="35"/>
      <c r="M153" s="35"/>
      <c r="AX153" s="35"/>
      <c r="AY153" s="35"/>
      <c r="AZ153" s="35"/>
    </row>
    <row r="154" spans="10:52">
      <c r="J154" s="35"/>
      <c r="K154" s="35"/>
      <c r="L154" s="35"/>
      <c r="M154" s="35"/>
      <c r="AX154" s="35"/>
      <c r="AY154" s="35"/>
      <c r="AZ154" s="35"/>
    </row>
    <row r="155" spans="10:52">
      <c r="AX155" s="35"/>
      <c r="AY155" s="35"/>
      <c r="AZ155" s="35"/>
    </row>
  </sheetData>
  <mergeCells count="76">
    <mergeCell ref="BQ109:BX109"/>
    <mergeCell ref="BB79:BG79"/>
    <mergeCell ref="BI79:BL79"/>
    <mergeCell ref="BN79:BO79"/>
    <mergeCell ref="BQ79:BX79"/>
    <mergeCell ref="D109:M109"/>
    <mergeCell ref="R109:Y109"/>
    <mergeCell ref="AA109:AH109"/>
    <mergeCell ref="AJ109:AQ109"/>
    <mergeCell ref="AS109:AT109"/>
    <mergeCell ref="AV109:AZ109"/>
    <mergeCell ref="BY47:BY48"/>
    <mergeCell ref="BZ47:BZ48"/>
    <mergeCell ref="CA47:CA48"/>
    <mergeCell ref="CB47:CB48"/>
    <mergeCell ref="AV79:AZ79"/>
    <mergeCell ref="BH47:BH48"/>
    <mergeCell ref="BI47:BL47"/>
    <mergeCell ref="BM47:BM48"/>
    <mergeCell ref="BN47:BO47"/>
    <mergeCell ref="BP47:BP48"/>
    <mergeCell ref="BQ47:BX47"/>
    <mergeCell ref="BB47:BG47"/>
    <mergeCell ref="BB109:BG109"/>
    <mergeCell ref="BI109:BL109"/>
    <mergeCell ref="BN109:BO109"/>
    <mergeCell ref="D79:M79"/>
    <mergeCell ref="R79:Y79"/>
    <mergeCell ref="AA79:AH79"/>
    <mergeCell ref="AJ79:AQ79"/>
    <mergeCell ref="AS79:AT79"/>
    <mergeCell ref="Q47:Q48"/>
    <mergeCell ref="R47:Y47"/>
    <mergeCell ref="Z47:Z48"/>
    <mergeCell ref="AA47:AH47"/>
    <mergeCell ref="AI47:AI48"/>
    <mergeCell ref="AJ47:AQ47"/>
    <mergeCell ref="BY8:BY9"/>
    <mergeCell ref="BZ8:BZ9"/>
    <mergeCell ref="CA8:CA9"/>
    <mergeCell ref="CB8:CB9"/>
    <mergeCell ref="BP8:BP9"/>
    <mergeCell ref="BQ8:BX8"/>
    <mergeCell ref="AJ8:AQ8"/>
    <mergeCell ref="AR47:AR48"/>
    <mergeCell ref="AS47:AT47"/>
    <mergeCell ref="AU47:AU48"/>
    <mergeCell ref="AV47:AZ47"/>
    <mergeCell ref="BA47:BA48"/>
    <mergeCell ref="A47:A48"/>
    <mergeCell ref="B47:B48"/>
    <mergeCell ref="C47:C48"/>
    <mergeCell ref="D47:M47"/>
    <mergeCell ref="N47:N48"/>
    <mergeCell ref="O47:P47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8 BO35:BO38 BO74 BW74:BY74 AQ35:AQ38">
    <cfRule type="cellIs" dxfId="361" priority="51" stopIfTrue="1" operator="equal">
      <formula>AQ$39</formula>
    </cfRule>
    <cfRule type="cellIs" dxfId="360" priority="52" stopIfTrue="1" operator="equal">
      <formula>#REF!</formula>
    </cfRule>
  </conditionalFormatting>
  <conditionalFormatting sqref="CB35:CB38 CC36:CC38">
    <cfRule type="cellIs" dxfId="359" priority="49" stopIfTrue="1" operator="equal">
      <formula>CB$39</formula>
    </cfRule>
    <cfRule type="cellIs" dxfId="358" priority="50" stopIfTrue="1" operator="equal">
      <formula>#REF!</formula>
    </cfRule>
  </conditionalFormatting>
  <conditionalFormatting sqref="CA35:CA38">
    <cfRule type="cellIs" dxfId="357" priority="47" stopIfTrue="1" operator="equal">
      <formula>CA$39</formula>
    </cfRule>
    <cfRule type="cellIs" dxfId="356" priority="48" stopIfTrue="1" operator="equal">
      <formula>#REF!</formula>
    </cfRule>
  </conditionalFormatting>
  <conditionalFormatting sqref="BS35:BV38">
    <cfRule type="cellIs" dxfId="355" priority="45" stopIfTrue="1" operator="equal">
      <formula>BS$39</formula>
    </cfRule>
    <cfRule type="cellIs" dxfId="354" priority="46" stopIfTrue="1" operator="equal">
      <formula>#REF!</formula>
    </cfRule>
  </conditionalFormatting>
  <conditionalFormatting sqref="AU11:AU38 BH50:CB73 BA11:BA38 BB50:BE73 H50:AD73 Z11:Z34 BA50:BA74 AI50:AZ73 N11:N34 Q11:Q34 AI11:AI34 AR11:AR34 BH11:BH34 BM11:BM34 BP11:BP34 BY11:BY34 CA11:CB34">
    <cfRule type="cellIs" dxfId="353" priority="43" stopIfTrue="1" operator="equal">
      <formula>#REF!</formula>
    </cfRule>
    <cfRule type="cellIs" dxfId="352" priority="44" stopIfTrue="1" operator="equal">
      <formula>#REF!</formula>
    </cfRule>
  </conditionalFormatting>
  <conditionalFormatting sqref="CC39:CC77">
    <cfRule type="cellIs" dxfId="351" priority="41" stopIfTrue="1" operator="equal">
      <formula>CC$39</formula>
    </cfRule>
    <cfRule type="cellIs" dxfId="350" priority="42" stopIfTrue="1" operator="equal">
      <formula>#REF!</formula>
    </cfRule>
  </conditionalFormatting>
  <conditionalFormatting sqref="BQ74">
    <cfRule type="cellIs" dxfId="349" priority="39" stopIfTrue="1" operator="equal">
      <formula>BQ$39</formula>
    </cfRule>
    <cfRule type="cellIs" dxfId="348" priority="40" stopIfTrue="1" operator="equal">
      <formula>#REF!</formula>
    </cfRule>
  </conditionalFormatting>
  <conditionalFormatting sqref="CB74:CC74">
    <cfRule type="cellIs" dxfId="347" priority="37" stopIfTrue="1" operator="equal">
      <formula>CB$39</formula>
    </cfRule>
    <cfRule type="cellIs" dxfId="346" priority="38" stopIfTrue="1" operator="equal">
      <formula>#REF!</formula>
    </cfRule>
  </conditionalFormatting>
  <conditionalFormatting sqref="CA74">
    <cfRule type="cellIs" dxfId="345" priority="35" stopIfTrue="1" operator="equal">
      <formula>CA$39</formula>
    </cfRule>
    <cfRule type="cellIs" dxfId="344" priority="36" stopIfTrue="1" operator="equal">
      <formula>#REF!</formula>
    </cfRule>
  </conditionalFormatting>
  <conditionalFormatting sqref="BS74:BV74">
    <cfRule type="cellIs" dxfId="343" priority="33" stopIfTrue="1" operator="equal">
      <formula>BS$39</formula>
    </cfRule>
    <cfRule type="cellIs" dxfId="342" priority="34" stopIfTrue="1" operator="equal">
      <formula>#REF!</formula>
    </cfRule>
  </conditionalFormatting>
  <conditionalFormatting sqref="BW35:BY38">
    <cfRule type="cellIs" dxfId="341" priority="31" stopIfTrue="1" operator="equal">
      <formula>BW$39</formula>
    </cfRule>
    <cfRule type="cellIs" dxfId="340" priority="32" stopIfTrue="1" operator="equal">
      <formula>#REF!</formula>
    </cfRule>
  </conditionalFormatting>
  <conditionalFormatting sqref="L35:L38 BF35:BG38 L74 BF74:BG74 BB35:BB38 BB74">
    <cfRule type="cellIs" dxfId="339" priority="29" stopIfTrue="1" operator="equal">
      <formula>L$39</formula>
    </cfRule>
    <cfRule type="cellIs" dxfId="338" priority="30" stopIfTrue="1" operator="equal">
      <formula>N$111</formula>
    </cfRule>
  </conditionalFormatting>
  <conditionalFormatting sqref="BI35:BJ38 AX74 K35:K38 BI74:BJ74 BM74:BN74 K74 AX35:AX38 BM35:BM38 BN35 H35:I38 H74:I74 U35:U38 U74 AD35:AD38 AD74 AM35:AM38 AM74">
    <cfRule type="cellIs" dxfId="337" priority="27" stopIfTrue="1" operator="equal">
      <formula>H$39</formula>
    </cfRule>
    <cfRule type="cellIs" dxfId="336" priority="28" stopIfTrue="1" operator="equal">
      <formula>L$111</formula>
    </cfRule>
  </conditionalFormatting>
  <conditionalFormatting sqref="BK35:BK38 M35:M38 BK74 M74 AI35:AI38 AJ35 C35:G38 C74:G74 R35 R74:S74 S35:S38 Z35:AB38 Z74:AB74 AZ35:BA38 AI74:AK74 AZ74:BA74 AK35:AK38">
    <cfRule type="cellIs" dxfId="335" priority="25" stopIfTrue="1" operator="equal">
      <formula>C$39</formula>
    </cfRule>
    <cfRule type="cellIs" dxfId="334" priority="26" stopIfTrue="1" operator="equal">
      <formula>H$111</formula>
    </cfRule>
  </conditionalFormatting>
  <conditionalFormatting sqref="AN35:AN38 AN74 V35:V38 V74 AE35:AE38 AE74 BE35:BE38 BE74">
    <cfRule type="cellIs" dxfId="333" priority="23" stopIfTrue="1" operator="equal">
      <formula>V$39</formula>
    </cfRule>
    <cfRule type="cellIs" dxfId="332" priority="24" stopIfTrue="1" operator="equal">
      <formula>T$111</formula>
    </cfRule>
  </conditionalFormatting>
  <conditionalFormatting sqref="BH35:BH38 BL35:BL38 AF35:AH38 BH74 BL74 AF74:AH74 BZ35:BZ38 BZ74 W35:Y38 W74:Y74 AO35:AP38 AO74:AP74">
    <cfRule type="cellIs" dxfId="331" priority="21" stopIfTrue="1" operator="equal">
      <formula>W$39</formula>
    </cfRule>
    <cfRule type="cellIs" dxfId="330" priority="22" stopIfTrue="1" operator="equal">
      <formula>Z$111</formula>
    </cfRule>
  </conditionalFormatting>
  <conditionalFormatting sqref="BR35:BR38 BR74 T35:T38 T74 AC35:AC38 AC74">
    <cfRule type="cellIs" dxfId="329" priority="19" stopIfTrue="1" operator="equal">
      <formula>T$39</formula>
    </cfRule>
    <cfRule type="cellIs" dxfId="328" priority="20" stopIfTrue="1" operator="equal">
      <formula>AD$111</formula>
    </cfRule>
  </conditionalFormatting>
  <conditionalFormatting sqref="BC35:BC38 BC74">
    <cfRule type="cellIs" dxfId="327" priority="17" stopIfTrue="1" operator="equal">
      <formula>BC$39</formula>
    </cfRule>
    <cfRule type="cellIs" dxfId="326" priority="18" stopIfTrue="1" operator="equal">
      <formula>BL$111</formula>
    </cfRule>
  </conditionalFormatting>
  <conditionalFormatting sqref="BD35:BD38 BD74 AR74 AR35:AR38 O35:Q38 O74:Q74 BA35:BA38 BA74">
    <cfRule type="cellIs" dxfId="325" priority="15" stopIfTrue="1" operator="equal">
      <formula>O$39</formula>
    </cfRule>
    <cfRule type="cellIs" dxfId="324" priority="16" stopIfTrue="1" operator="equal">
      <formula>U$111</formula>
    </cfRule>
  </conditionalFormatting>
  <conditionalFormatting sqref="J35:J38 J74">
    <cfRule type="cellIs" dxfId="323" priority="13" stopIfTrue="1" operator="equal">
      <formula>J$39</formula>
    </cfRule>
    <cfRule type="cellIs" dxfId="322" priority="14" stopIfTrue="1" operator="equal">
      <formula>F$111</formula>
    </cfRule>
  </conditionalFormatting>
  <conditionalFormatting sqref="AS74:AU74 AS35:AU38 AY35:AY38 AY74">
    <cfRule type="cellIs" dxfId="321" priority="11" stopIfTrue="1" operator="equal">
      <formula>AS$39</formula>
    </cfRule>
    <cfRule type="cellIs" dxfId="320" priority="12" stopIfTrue="1" operator="equal">
      <formula>AZ$111</formula>
    </cfRule>
  </conditionalFormatting>
  <conditionalFormatting sqref="BP35:BP38 BP74 N35:N38 N74">
    <cfRule type="cellIs" dxfId="319" priority="9" stopIfTrue="1" operator="equal">
      <formula>N$39</formula>
    </cfRule>
    <cfRule type="cellIs" dxfId="318" priority="10" stopIfTrue="1" operator="equal">
      <formula>V$111</formula>
    </cfRule>
  </conditionalFormatting>
  <conditionalFormatting sqref="AU74 AU35:AU38">
    <cfRule type="cellIs" dxfId="317" priority="7" stopIfTrue="1" operator="equal">
      <formula>AW$39</formula>
    </cfRule>
    <cfRule type="cellIs" dxfId="316" priority="8" stopIfTrue="1" operator="equal">
      <formula>BA$111</formula>
    </cfRule>
  </conditionalFormatting>
  <conditionalFormatting sqref="AQ74">
    <cfRule type="cellIs" dxfId="315" priority="5" stopIfTrue="1" operator="equal">
      <formula>AQ$39</formula>
    </cfRule>
    <cfRule type="cellIs" dxfId="314" priority="6" stopIfTrue="1" operator="equal">
      <formula>#REF!</formula>
    </cfRule>
  </conditionalFormatting>
  <conditionalFormatting sqref="AL35:AL38 AL74">
    <cfRule type="cellIs" dxfId="313" priority="3" stopIfTrue="1" operator="equal">
      <formula>AL$39</formula>
    </cfRule>
    <cfRule type="cellIs" dxfId="312" priority="4" stopIfTrue="1" operator="equal">
      <formula>AW$111</formula>
    </cfRule>
  </conditionalFormatting>
  <conditionalFormatting sqref="AV74:AW74 AW35:AW38 AV35">
    <cfRule type="cellIs" dxfId="311" priority="1" stopIfTrue="1" operator="equal">
      <formula>#REF!</formula>
    </cfRule>
    <cfRule type="cellIs" dxfId="310" priority="2" stopIfTrue="1" operator="equal">
      <formula>AY$111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45"/>
  <sheetViews>
    <sheetView topLeftCell="A2" workbookViewId="0">
      <selection activeCell="A46" sqref="A46:XFD201"/>
    </sheetView>
  </sheetViews>
  <sheetFormatPr defaultRowHeight="12.75"/>
  <cols>
    <col min="1" max="1" width="11.42578125" style="33" customWidth="1"/>
    <col min="2" max="2" width="16.85546875" style="33" customWidth="1"/>
    <col min="3" max="3" width="17.140625" style="33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9.14062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tr">
        <f>'Замер Актив 18.12.2019'!$I$2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18.12.2019'!$I$2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57"/>
    </row>
    <row r="3" spans="1:83" s="6" customFormat="1" ht="15.75">
      <c r="B3" s="8"/>
      <c r="C3" s="8"/>
      <c r="D3" s="8"/>
      <c r="E3" s="8"/>
      <c r="F3" s="8"/>
      <c r="G3" s="8"/>
      <c r="H3" s="8"/>
      <c r="I3" s="7" t="s">
        <v>110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>
      <c r="B4" s="8"/>
      <c r="C4" s="8"/>
      <c r="D4" s="8"/>
      <c r="E4" s="8"/>
      <c r="F4" s="8"/>
      <c r="G4" s="8"/>
      <c r="H4" s="8"/>
      <c r="I4" s="7" t="str">
        <f>'Замер Актив 18.12.2019'!I4</f>
        <v xml:space="preserve">за  18.12.2019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18.12.2019'!$I$4</f>
        <v xml:space="preserve">за  18.12.2019 года (время московское). </v>
      </c>
      <c r="U4" s="8"/>
      <c r="V4" s="8"/>
      <c r="AE4" s="8" t="str">
        <f>$I4</f>
        <v xml:space="preserve">за  18.12.2019 года (время московское). </v>
      </c>
      <c r="AQ4" s="8" t="str">
        <f>$I4</f>
        <v xml:space="preserve">за  18.12.2019 года (время московское). </v>
      </c>
      <c r="BD4" s="8" t="str">
        <f>$I4</f>
        <v xml:space="preserve">за  18.12.2019 года (время московское). </v>
      </c>
      <c r="BN4" s="8"/>
      <c r="BT4" s="8" t="str">
        <f>$I4</f>
        <v xml:space="preserve">за  18.12.2019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7" t="str">
        <f>'Замер Актив 18.12.2019'!$I$5</f>
        <v>по  АО  "Черногорэнерго".</v>
      </c>
      <c r="J5" s="11"/>
      <c r="K5" s="11"/>
      <c r="L5" s="11"/>
      <c r="M5" s="11"/>
      <c r="N5" s="59"/>
      <c r="O5" s="11"/>
      <c r="P5" s="11"/>
      <c r="Q5" s="11"/>
      <c r="R5" s="11"/>
      <c r="S5" s="11"/>
      <c r="T5" s="7" t="str">
        <f>'Замер Актив 18.12.2019'!$I$5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86" t="s">
        <v>2</v>
      </c>
      <c r="B8" s="87" t="s">
        <v>3</v>
      </c>
      <c r="C8" s="88" t="s">
        <v>127</v>
      </c>
      <c r="D8" s="89" t="s">
        <v>5</v>
      </c>
      <c r="E8" s="90"/>
      <c r="F8" s="90"/>
      <c r="G8" s="90"/>
      <c r="H8" s="90"/>
      <c r="I8" s="90"/>
      <c r="J8" s="90"/>
      <c r="K8" s="90"/>
      <c r="L8" s="90"/>
      <c r="M8" s="90"/>
      <c r="N8" s="88" t="s">
        <v>5</v>
      </c>
      <c r="O8" s="84" t="s">
        <v>6</v>
      </c>
      <c r="P8" s="85"/>
      <c r="Q8" s="93" t="s">
        <v>6</v>
      </c>
      <c r="R8" s="89" t="s">
        <v>7</v>
      </c>
      <c r="S8" s="90"/>
      <c r="T8" s="90"/>
      <c r="U8" s="90"/>
      <c r="V8" s="90"/>
      <c r="W8" s="90"/>
      <c r="X8" s="90"/>
      <c r="Y8" s="91"/>
      <c r="Z8" s="88" t="s">
        <v>8</v>
      </c>
      <c r="AA8" s="89" t="s">
        <v>9</v>
      </c>
      <c r="AB8" s="90"/>
      <c r="AC8" s="90"/>
      <c r="AD8" s="90"/>
      <c r="AE8" s="90"/>
      <c r="AF8" s="90"/>
      <c r="AG8" s="90"/>
      <c r="AH8" s="91"/>
      <c r="AI8" s="88" t="s">
        <v>10</v>
      </c>
      <c r="AJ8" s="92" t="s">
        <v>11</v>
      </c>
      <c r="AK8" s="92"/>
      <c r="AL8" s="92"/>
      <c r="AM8" s="92"/>
      <c r="AN8" s="92"/>
      <c r="AO8" s="92"/>
      <c r="AP8" s="92"/>
      <c r="AQ8" s="92"/>
      <c r="AR8" s="88" t="s">
        <v>12</v>
      </c>
      <c r="AS8" s="89" t="s">
        <v>13</v>
      </c>
      <c r="AT8" s="90"/>
      <c r="AU8" s="88" t="s">
        <v>13</v>
      </c>
      <c r="AV8" s="92" t="s">
        <v>14</v>
      </c>
      <c r="AW8" s="92"/>
      <c r="AX8" s="92"/>
      <c r="AY8" s="92"/>
      <c r="AZ8" s="92"/>
      <c r="BA8" s="88" t="s">
        <v>14</v>
      </c>
      <c r="BB8" s="92" t="s">
        <v>15</v>
      </c>
      <c r="BC8" s="92"/>
      <c r="BD8" s="92"/>
      <c r="BE8" s="92"/>
      <c r="BF8" s="92"/>
      <c r="BG8" s="92"/>
      <c r="BH8" s="88" t="s">
        <v>15</v>
      </c>
      <c r="BI8" s="89" t="s">
        <v>16</v>
      </c>
      <c r="BJ8" s="90"/>
      <c r="BK8" s="90"/>
      <c r="BL8" s="91"/>
      <c r="BM8" s="88" t="s">
        <v>16</v>
      </c>
      <c r="BN8" s="92" t="s">
        <v>17</v>
      </c>
      <c r="BO8" s="92"/>
      <c r="BP8" s="88" t="s">
        <v>17</v>
      </c>
      <c r="BQ8" s="95" t="s">
        <v>18</v>
      </c>
      <c r="BR8" s="96"/>
      <c r="BS8" s="96"/>
      <c r="BT8" s="96"/>
      <c r="BU8" s="96"/>
      <c r="BV8" s="96"/>
      <c r="BW8" s="96"/>
      <c r="BX8" s="97"/>
      <c r="BY8" s="88" t="s">
        <v>18</v>
      </c>
      <c r="BZ8" s="88" t="s">
        <v>118</v>
      </c>
      <c r="CA8" s="88"/>
      <c r="CB8" s="88"/>
      <c r="CC8" s="16" t="s">
        <v>66</v>
      </c>
    </row>
    <row r="9" spans="1:83" ht="25.5">
      <c r="A9" s="86"/>
      <c r="B9" s="87"/>
      <c r="C9" s="88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88"/>
      <c r="O9" s="17" t="s">
        <v>30</v>
      </c>
      <c r="P9" s="17" t="s">
        <v>31</v>
      </c>
      <c r="Q9" s="94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88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88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88"/>
      <c r="AS9" s="17" t="s">
        <v>34</v>
      </c>
      <c r="AT9" s="17" t="s">
        <v>65</v>
      </c>
      <c r="AU9" s="88"/>
      <c r="AV9" s="17" t="s">
        <v>103</v>
      </c>
      <c r="AW9" s="17" t="s">
        <v>104</v>
      </c>
      <c r="AX9" s="17" t="s">
        <v>20</v>
      </c>
      <c r="AY9" s="17" t="s">
        <v>22</v>
      </c>
      <c r="AZ9" s="17" t="s">
        <v>23</v>
      </c>
      <c r="BA9" s="88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88"/>
      <c r="BI9" s="17" t="s">
        <v>20</v>
      </c>
      <c r="BJ9" s="17" t="s">
        <v>21</v>
      </c>
      <c r="BK9" s="17" t="s">
        <v>22</v>
      </c>
      <c r="BL9" s="17" t="s">
        <v>23</v>
      </c>
      <c r="BM9" s="88"/>
      <c r="BN9" s="17" t="s">
        <v>36</v>
      </c>
      <c r="BO9" s="17" t="s">
        <v>37</v>
      </c>
      <c r="BP9" s="88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88"/>
      <c r="BZ9" s="88"/>
      <c r="CA9" s="88"/>
      <c r="CB9" s="88"/>
    </row>
    <row r="10" spans="1:83" s="5" customFormat="1" ht="12" customHeight="1">
      <c r="A10" s="18"/>
      <c r="B10" s="19" t="s">
        <v>38</v>
      </c>
      <c r="C10" s="19" t="s">
        <v>128</v>
      </c>
      <c r="D10" s="19" t="s">
        <v>128</v>
      </c>
      <c r="E10" s="19" t="s">
        <v>128</v>
      </c>
      <c r="F10" s="19" t="s">
        <v>128</v>
      </c>
      <c r="G10" s="19" t="s">
        <v>128</v>
      </c>
      <c r="H10" s="19" t="s">
        <v>128</v>
      </c>
      <c r="I10" s="19" t="s">
        <v>128</v>
      </c>
      <c r="J10" s="19" t="s">
        <v>128</v>
      </c>
      <c r="K10" s="19" t="s">
        <v>128</v>
      </c>
      <c r="L10" s="19" t="s">
        <v>128</v>
      </c>
      <c r="M10" s="19" t="s">
        <v>128</v>
      </c>
      <c r="N10" s="19" t="s">
        <v>128</v>
      </c>
      <c r="O10" s="19" t="s">
        <v>128</v>
      </c>
      <c r="P10" s="19" t="s">
        <v>128</v>
      </c>
      <c r="Q10" s="19" t="s">
        <v>128</v>
      </c>
      <c r="R10" s="19" t="s">
        <v>128</v>
      </c>
      <c r="S10" s="19" t="s">
        <v>128</v>
      </c>
      <c r="T10" s="19" t="s">
        <v>128</v>
      </c>
      <c r="U10" s="19" t="s">
        <v>128</v>
      </c>
      <c r="V10" s="19" t="s">
        <v>128</v>
      </c>
      <c r="W10" s="19" t="s">
        <v>128</v>
      </c>
      <c r="X10" s="19" t="s">
        <v>128</v>
      </c>
      <c r="Y10" s="19" t="s">
        <v>128</v>
      </c>
      <c r="Z10" s="19" t="s">
        <v>128</v>
      </c>
      <c r="AA10" s="19" t="s">
        <v>128</v>
      </c>
      <c r="AB10" s="19" t="s">
        <v>128</v>
      </c>
      <c r="AC10" s="19" t="s">
        <v>128</v>
      </c>
      <c r="AD10" s="19" t="s">
        <v>128</v>
      </c>
      <c r="AE10" s="19" t="s">
        <v>128</v>
      </c>
      <c r="AF10" s="19" t="s">
        <v>128</v>
      </c>
      <c r="AG10" s="19" t="s">
        <v>128</v>
      </c>
      <c r="AH10" s="19" t="s">
        <v>128</v>
      </c>
      <c r="AI10" s="19" t="s">
        <v>128</v>
      </c>
      <c r="AJ10" s="19" t="s">
        <v>128</v>
      </c>
      <c r="AK10" s="19" t="s">
        <v>128</v>
      </c>
      <c r="AL10" s="19" t="s">
        <v>128</v>
      </c>
      <c r="AM10" s="19" t="s">
        <v>128</v>
      </c>
      <c r="AN10" s="19" t="s">
        <v>128</v>
      </c>
      <c r="AO10" s="19" t="s">
        <v>128</v>
      </c>
      <c r="AP10" s="19" t="s">
        <v>128</v>
      </c>
      <c r="AQ10" s="19" t="s">
        <v>128</v>
      </c>
      <c r="AR10" s="19" t="s">
        <v>128</v>
      </c>
      <c r="AS10" s="19" t="s">
        <v>128</v>
      </c>
      <c r="AT10" s="19" t="s">
        <v>128</v>
      </c>
      <c r="AU10" s="19" t="s">
        <v>128</v>
      </c>
      <c r="AV10" s="19" t="s">
        <v>128</v>
      </c>
      <c r="AW10" s="19" t="s">
        <v>128</v>
      </c>
      <c r="AX10" s="19" t="s">
        <v>128</v>
      </c>
      <c r="AY10" s="19" t="s">
        <v>128</v>
      </c>
      <c r="AZ10" s="19" t="s">
        <v>128</v>
      </c>
      <c r="BA10" s="19" t="s">
        <v>128</v>
      </c>
      <c r="BB10" s="19" t="s">
        <v>128</v>
      </c>
      <c r="BC10" s="19" t="s">
        <v>128</v>
      </c>
      <c r="BD10" s="19" t="s">
        <v>128</v>
      </c>
      <c r="BE10" s="19" t="s">
        <v>128</v>
      </c>
      <c r="BF10" s="19" t="s">
        <v>128</v>
      </c>
      <c r="BG10" s="19" t="s">
        <v>128</v>
      </c>
      <c r="BH10" s="19" t="s">
        <v>128</v>
      </c>
      <c r="BI10" s="19" t="s">
        <v>128</v>
      </c>
      <c r="BJ10" s="19" t="s">
        <v>128</v>
      </c>
      <c r="BK10" s="19" t="s">
        <v>128</v>
      </c>
      <c r="BL10" s="19" t="s">
        <v>128</v>
      </c>
      <c r="BM10" s="19" t="s">
        <v>128</v>
      </c>
      <c r="BN10" s="19" t="s">
        <v>128</v>
      </c>
      <c r="BO10" s="19" t="s">
        <v>128</v>
      </c>
      <c r="BP10" s="19" t="s">
        <v>128</v>
      </c>
      <c r="BQ10" s="19" t="s">
        <v>128</v>
      </c>
      <c r="BR10" s="19" t="s">
        <v>128</v>
      </c>
      <c r="BS10" s="19" t="s">
        <v>128</v>
      </c>
      <c r="BT10" s="19" t="s">
        <v>128</v>
      </c>
      <c r="BU10" s="19" t="s">
        <v>128</v>
      </c>
      <c r="BV10" s="19" t="s">
        <v>128</v>
      </c>
      <c r="BW10" s="19" t="s">
        <v>128</v>
      </c>
      <c r="BX10" s="19" t="s">
        <v>128</v>
      </c>
      <c r="BY10" s="19" t="s">
        <v>128</v>
      </c>
      <c r="BZ10" s="19" t="s">
        <v>128</v>
      </c>
      <c r="CA10" s="19"/>
      <c r="CB10" s="19"/>
    </row>
    <row r="11" spans="1:83" s="5" customFormat="1" ht="12.75" customHeight="1">
      <c r="A11" s="20">
        <f>'Замер Актив 18.12.2019'!A11</f>
        <v>43817</v>
      </c>
      <c r="B11" s="21" t="s">
        <v>40</v>
      </c>
      <c r="C11" s="22">
        <f t="shared" ref="C11:C34" si="0">$N11+$Q11+$Z11+$AI11+$AR11+$AU11+$BA11+$BH11+$BM11+$BP11+$BY11-$BZ11</f>
        <v>10.103299999999999</v>
      </c>
      <c r="D11" s="75">
        <v>0</v>
      </c>
      <c r="E11" s="75">
        <v>-0.71960000000000002</v>
      </c>
      <c r="F11" s="75">
        <v>-1.9886999999999999</v>
      </c>
      <c r="G11" s="75">
        <v>-0.93559999999999999</v>
      </c>
      <c r="H11" s="75">
        <v>-1E-4</v>
      </c>
      <c r="I11" s="75">
        <v>2.0000000000000001E-4</v>
      </c>
      <c r="J11" s="75">
        <v>0.33979999999999999</v>
      </c>
      <c r="K11" s="75">
        <v>0.25919999999999999</v>
      </c>
      <c r="L11" s="75">
        <v>0.16059999999999999</v>
      </c>
      <c r="M11" s="75">
        <v>0.80640000000000001</v>
      </c>
      <c r="N11" s="23">
        <f>SUM(D11:M11)</f>
        <v>-2.0778000000000003</v>
      </c>
      <c r="O11" s="75">
        <v>0.95760000000000001</v>
      </c>
      <c r="P11" s="75">
        <v>0.87990000000000002</v>
      </c>
      <c r="Q11" s="47">
        <f>O11+P11</f>
        <v>1.8374999999999999</v>
      </c>
      <c r="R11" s="75">
        <v>0</v>
      </c>
      <c r="S11" s="75">
        <v>0</v>
      </c>
      <c r="T11" s="75">
        <v>0</v>
      </c>
      <c r="U11" s="75">
        <v>0</v>
      </c>
      <c r="V11" s="75">
        <v>0.23519999999999999</v>
      </c>
      <c r="W11" s="75">
        <v>-0.6048</v>
      </c>
      <c r="X11" s="75">
        <v>-1.2999999999999999E-3</v>
      </c>
      <c r="Y11" s="75">
        <v>0</v>
      </c>
      <c r="Z11" s="23">
        <f t="shared" ref="Z11:Z34" si="1">SUM(R11:Y11)</f>
        <v>-0.37090000000000006</v>
      </c>
      <c r="AA11" s="75">
        <v>-0.98070000000000002</v>
      </c>
      <c r="AB11" s="75">
        <v>0.38009999999999999</v>
      </c>
      <c r="AC11" s="75">
        <v>2.5053000000000001</v>
      </c>
      <c r="AD11" s="75">
        <v>0.88619999999999999</v>
      </c>
      <c r="AE11" s="75">
        <v>0.64080000000000004</v>
      </c>
      <c r="AF11" s="75">
        <v>0.91800000000000004</v>
      </c>
      <c r="AG11" s="75">
        <v>2.7000000000000001E-3</v>
      </c>
      <c r="AH11" s="75">
        <v>1.6000000000000001E-3</v>
      </c>
      <c r="AI11" s="23">
        <f t="shared" ref="AI11:AI34" si="2">SUM(AA11:AH11)</f>
        <v>4.3540000000000001</v>
      </c>
      <c r="AJ11" s="75">
        <v>0.73499999999999999</v>
      </c>
      <c r="AK11" s="75">
        <v>1.1759999999999999</v>
      </c>
      <c r="AL11" s="75">
        <v>-0.57540000000000002</v>
      </c>
      <c r="AM11" s="75">
        <v>-1.7493000000000001</v>
      </c>
      <c r="AN11" s="75">
        <v>0.69479999999999997</v>
      </c>
      <c r="AO11" s="75">
        <v>0.5292</v>
      </c>
      <c r="AP11" s="75">
        <v>0</v>
      </c>
      <c r="AQ11" s="75">
        <v>0</v>
      </c>
      <c r="AR11" s="23">
        <f t="shared" ref="AR11:AR34" si="3">SUM(AJ11:AQ11)</f>
        <v>0.8102999999999998</v>
      </c>
      <c r="AS11" s="75">
        <v>0.27360000000000001</v>
      </c>
      <c r="AT11" s="75">
        <v>-0.35399999999999998</v>
      </c>
      <c r="AU11" s="23">
        <f>AS11+AT11</f>
        <v>-8.0399999999999971E-2</v>
      </c>
      <c r="AV11" s="75">
        <v>0</v>
      </c>
      <c r="AW11" s="75">
        <v>2.3999999999999998E-3</v>
      </c>
      <c r="AX11" s="75">
        <v>0.92679999999999996</v>
      </c>
      <c r="AY11" s="75">
        <v>1.3328</v>
      </c>
      <c r="AZ11" s="75">
        <v>-1.54E-2</v>
      </c>
      <c r="BA11" s="23">
        <f>SUM(AV11:AZ11)</f>
        <v>2.2465999999999999</v>
      </c>
      <c r="BB11" s="75">
        <v>0.80079999999999996</v>
      </c>
      <c r="BC11" s="75">
        <v>4.2000000000000003E-2</v>
      </c>
      <c r="BD11" s="75">
        <v>0.10920000000000001</v>
      </c>
      <c r="BE11" s="75">
        <v>0.66920000000000002</v>
      </c>
      <c r="BF11" s="75">
        <v>-0.57120000000000004</v>
      </c>
      <c r="BG11" s="75">
        <v>0.85680000000000001</v>
      </c>
      <c r="BH11" s="23">
        <f t="shared" ref="BH11:BH34" si="4">SUM(BB11:BG11)</f>
        <v>1.9067999999999998</v>
      </c>
      <c r="BI11" s="75">
        <v>4.0599999999999997E-2</v>
      </c>
      <c r="BJ11" s="75">
        <v>-0.29820000000000002</v>
      </c>
      <c r="BK11" s="75">
        <v>0.47460000000000002</v>
      </c>
      <c r="BL11" s="75">
        <v>-0.26179999999999998</v>
      </c>
      <c r="BM11" s="23">
        <f>BL11+BI11+BJ11+BK11</f>
        <v>-4.4799999999999951E-2</v>
      </c>
      <c r="BN11" s="75">
        <v>-2.2791999999999999</v>
      </c>
      <c r="BO11" s="75">
        <v>2.4024000000000001</v>
      </c>
      <c r="BP11" s="23">
        <f>BN11+BO11</f>
        <v>0.1232000000000002</v>
      </c>
      <c r="BQ11" s="75">
        <v>-0.40110000000000001</v>
      </c>
      <c r="BR11" s="75">
        <v>0.74199999999999999</v>
      </c>
      <c r="BS11" s="75">
        <v>0.36609999999999998</v>
      </c>
      <c r="BT11" s="75">
        <v>0.46899999999999997</v>
      </c>
      <c r="BU11" s="75">
        <v>8.8800000000000004E-2</v>
      </c>
      <c r="BV11" s="75">
        <v>0.13320000000000001</v>
      </c>
      <c r="BW11" s="75">
        <v>-1E-4</v>
      </c>
      <c r="BX11" s="75">
        <v>8.9999999999999998E-4</v>
      </c>
      <c r="BY11" s="23">
        <f>SUM(BQ11:BX11)</f>
        <v>1.3987999999999998</v>
      </c>
      <c r="BZ11" s="47">
        <v>0</v>
      </c>
      <c r="CA11" s="23"/>
      <c r="CB11" s="23"/>
      <c r="CC11" s="45">
        <f>$N11+$Q11+$Z11+$AI11+$AR11+$AU11+$BA11+$BH11+$BM11+$BP11+$BY11-$BZ11*0</f>
        <v>10.103299999999999</v>
      </c>
      <c r="CD11" s="34" t="e">
        <f>#REF!</f>
        <v>#REF!</v>
      </c>
      <c r="CE11" s="68" t="e">
        <f>CC11-CD11/1000</f>
        <v>#REF!</v>
      </c>
    </row>
    <row r="12" spans="1:83" s="5" customFormat="1" ht="12.75" customHeight="1">
      <c r="A12" s="20">
        <f>$A$11</f>
        <v>43817</v>
      </c>
      <c r="B12" s="21" t="s">
        <v>41</v>
      </c>
      <c r="C12" s="22">
        <f t="shared" si="0"/>
        <v>10.153799999999997</v>
      </c>
      <c r="D12" s="75">
        <v>0</v>
      </c>
      <c r="E12" s="75">
        <v>-0.7742</v>
      </c>
      <c r="F12" s="75">
        <v>-1.9950000000000001</v>
      </c>
      <c r="G12" s="75">
        <v>-0.88829999999999998</v>
      </c>
      <c r="H12" s="75">
        <v>-2.0000000000000001E-4</v>
      </c>
      <c r="I12" s="75">
        <v>2.0000000000000001E-4</v>
      </c>
      <c r="J12" s="75">
        <v>0.33950000000000002</v>
      </c>
      <c r="K12" s="75">
        <v>0.26640000000000003</v>
      </c>
      <c r="L12" s="75">
        <v>0.1595</v>
      </c>
      <c r="M12" s="75">
        <v>0.81359999999999999</v>
      </c>
      <c r="N12" s="23">
        <f t="shared" ref="N12:N34" si="5">SUM(D12:M12)</f>
        <v>-2.0785</v>
      </c>
      <c r="O12" s="75">
        <v>1.0563</v>
      </c>
      <c r="P12" s="75">
        <v>0.86729999999999996</v>
      </c>
      <c r="Q12" s="47">
        <f t="shared" ref="Q12:Q34" si="6">O12+P12</f>
        <v>1.9236</v>
      </c>
      <c r="R12" s="75">
        <v>0</v>
      </c>
      <c r="S12" s="75">
        <v>0</v>
      </c>
      <c r="T12" s="75">
        <v>0</v>
      </c>
      <c r="U12" s="75">
        <v>0</v>
      </c>
      <c r="V12" s="75">
        <v>0.23519999999999999</v>
      </c>
      <c r="W12" s="75">
        <v>-0.6048</v>
      </c>
      <c r="X12" s="75">
        <v>-1.2999999999999999E-3</v>
      </c>
      <c r="Y12" s="75">
        <v>0</v>
      </c>
      <c r="Z12" s="23">
        <f t="shared" si="1"/>
        <v>-0.37090000000000006</v>
      </c>
      <c r="AA12" s="75">
        <v>-0.53969999999999996</v>
      </c>
      <c r="AB12" s="75">
        <v>0.36330000000000001</v>
      </c>
      <c r="AC12" s="75">
        <v>2.4590999999999998</v>
      </c>
      <c r="AD12" s="75">
        <v>0.88619999999999999</v>
      </c>
      <c r="AE12" s="75">
        <v>0.64080000000000004</v>
      </c>
      <c r="AF12" s="75">
        <v>0.91800000000000004</v>
      </c>
      <c r="AG12" s="75">
        <v>2.7000000000000001E-3</v>
      </c>
      <c r="AH12" s="75">
        <v>1.6000000000000001E-3</v>
      </c>
      <c r="AI12" s="23">
        <f t="shared" si="2"/>
        <v>4.7319999999999993</v>
      </c>
      <c r="AJ12" s="75">
        <v>0.74550000000000005</v>
      </c>
      <c r="AK12" s="75">
        <v>1.1738999999999999</v>
      </c>
      <c r="AL12" s="75">
        <v>-0.57750000000000001</v>
      </c>
      <c r="AM12" s="75">
        <v>-1.7408999999999999</v>
      </c>
      <c r="AN12" s="75">
        <v>0.65159999999999996</v>
      </c>
      <c r="AO12" s="75">
        <v>0.5292</v>
      </c>
      <c r="AP12" s="75">
        <v>0</v>
      </c>
      <c r="AQ12" s="75">
        <v>0</v>
      </c>
      <c r="AR12" s="23">
        <f t="shared" si="3"/>
        <v>0.78179999999999994</v>
      </c>
      <c r="AS12" s="75">
        <v>0.2712</v>
      </c>
      <c r="AT12" s="75">
        <v>-0.35399999999999998</v>
      </c>
      <c r="AU12" s="23">
        <f t="shared" ref="AU12:AU34" si="7">AS12+AT12</f>
        <v>-8.2799999999999985E-2</v>
      </c>
      <c r="AV12" s="75">
        <v>0</v>
      </c>
      <c r="AW12" s="75">
        <v>1E-3</v>
      </c>
      <c r="AX12" s="75">
        <v>0.65239999999999998</v>
      </c>
      <c r="AY12" s="75">
        <v>1.3160000000000001</v>
      </c>
      <c r="AZ12" s="75">
        <v>-1.6799999999999999E-2</v>
      </c>
      <c r="BA12" s="23">
        <f t="shared" ref="BA12:BA34" si="8">SUM(AV12:AZ12)</f>
        <v>1.9526000000000001</v>
      </c>
      <c r="BB12" s="75">
        <v>0.80220000000000002</v>
      </c>
      <c r="BC12" s="75">
        <v>1.8200000000000001E-2</v>
      </c>
      <c r="BD12" s="75">
        <v>0.16170000000000001</v>
      </c>
      <c r="BE12" s="75">
        <v>0.67759999999999998</v>
      </c>
      <c r="BF12" s="75">
        <v>-0.57120000000000004</v>
      </c>
      <c r="BG12" s="75">
        <v>0.84719999999999995</v>
      </c>
      <c r="BH12" s="23">
        <f t="shared" si="4"/>
        <v>1.9356999999999998</v>
      </c>
      <c r="BI12" s="75">
        <v>3.6400000000000002E-2</v>
      </c>
      <c r="BJ12" s="75">
        <v>-0.29680000000000001</v>
      </c>
      <c r="BK12" s="75">
        <v>0.47599999999999998</v>
      </c>
      <c r="BL12" s="75">
        <v>-0.26179999999999998</v>
      </c>
      <c r="BM12" s="23">
        <f>BL12+BI12+BJ12+BK12</f>
        <v>-4.6200000000000019E-2</v>
      </c>
      <c r="BN12" s="75">
        <v>-2.2704</v>
      </c>
      <c r="BO12" s="75">
        <v>2.4287999999999998</v>
      </c>
      <c r="BP12" s="23">
        <f t="shared" ref="BP12:BP34" si="9">BN12+BO12</f>
        <v>0.15839999999999987</v>
      </c>
      <c r="BQ12" s="75">
        <v>-0.44800000000000001</v>
      </c>
      <c r="BR12" s="75">
        <v>0.75039999999999996</v>
      </c>
      <c r="BS12" s="75">
        <v>0.36470000000000002</v>
      </c>
      <c r="BT12" s="75">
        <v>0.35699999999999998</v>
      </c>
      <c r="BU12" s="75">
        <v>8.8800000000000004E-2</v>
      </c>
      <c r="BV12" s="75">
        <v>0.13439999999999999</v>
      </c>
      <c r="BW12" s="75">
        <v>-1E-4</v>
      </c>
      <c r="BX12" s="75">
        <v>8.9999999999999998E-4</v>
      </c>
      <c r="BY12" s="23">
        <f t="shared" ref="BY12:BY34" si="10">SUM(BQ12:BX12)</f>
        <v>1.2481</v>
      </c>
      <c r="BZ12" s="47">
        <v>0</v>
      </c>
      <c r="CA12" s="23"/>
      <c r="CB12" s="23"/>
      <c r="CC12" s="45">
        <f t="shared" ref="CC12:CC35" si="11">$N12+$Q12+$Z12+$AI12+$AR12+$AU12+$BA12+$BH12+$BM12+$BP12+$BY12-$BZ12*0</f>
        <v>10.153799999999997</v>
      </c>
      <c r="CD12" s="34" t="e">
        <f>#REF!</f>
        <v>#REF!</v>
      </c>
      <c r="CE12" s="68" t="e">
        <f t="shared" ref="CE12:CE35" si="12">CC12-CD12/1000</f>
        <v>#REF!</v>
      </c>
    </row>
    <row r="13" spans="1:83" s="5" customFormat="1" ht="12.75" customHeight="1">
      <c r="A13" s="20">
        <f t="shared" ref="A13:A34" si="13">$A$11</f>
        <v>43817</v>
      </c>
      <c r="B13" s="21" t="s">
        <v>42</v>
      </c>
      <c r="C13" s="22">
        <f t="shared" si="0"/>
        <v>10.358400000000001</v>
      </c>
      <c r="D13" s="75">
        <v>0</v>
      </c>
      <c r="E13" s="75">
        <v>-0.77700000000000002</v>
      </c>
      <c r="F13" s="75">
        <v>-1.9865999999999999</v>
      </c>
      <c r="G13" s="75">
        <v>-0.9335</v>
      </c>
      <c r="H13" s="75">
        <v>-2.0000000000000001E-4</v>
      </c>
      <c r="I13" s="75">
        <v>2.0000000000000001E-4</v>
      </c>
      <c r="J13" s="75">
        <v>0.33910000000000001</v>
      </c>
      <c r="K13" s="75">
        <v>0.26279999999999998</v>
      </c>
      <c r="L13" s="75">
        <v>0.15909999999999999</v>
      </c>
      <c r="M13" s="75">
        <v>0.80640000000000001</v>
      </c>
      <c r="N13" s="23">
        <f t="shared" si="5"/>
        <v>-2.1296999999999997</v>
      </c>
      <c r="O13" s="75">
        <v>0.90300000000000002</v>
      </c>
      <c r="P13" s="75">
        <v>0.8589</v>
      </c>
      <c r="Q13" s="47">
        <f t="shared" si="6"/>
        <v>1.7619</v>
      </c>
      <c r="R13" s="75">
        <v>0</v>
      </c>
      <c r="S13" s="75">
        <v>0</v>
      </c>
      <c r="T13" s="75">
        <v>0</v>
      </c>
      <c r="U13" s="75">
        <v>0</v>
      </c>
      <c r="V13" s="75">
        <v>0.23280000000000001</v>
      </c>
      <c r="W13" s="75">
        <v>-0.6048</v>
      </c>
      <c r="X13" s="75">
        <v>-1.2999999999999999E-3</v>
      </c>
      <c r="Y13" s="75">
        <v>0</v>
      </c>
      <c r="Z13" s="23">
        <f t="shared" si="1"/>
        <v>-0.37330000000000002</v>
      </c>
      <c r="AA13" s="75">
        <v>-0.44940000000000002</v>
      </c>
      <c r="AB13" s="75">
        <v>0.32969999999999999</v>
      </c>
      <c r="AC13" s="75">
        <v>2.4171</v>
      </c>
      <c r="AD13" s="75">
        <v>0.9345</v>
      </c>
      <c r="AE13" s="75">
        <v>0.64080000000000004</v>
      </c>
      <c r="AF13" s="75">
        <v>0.91800000000000004</v>
      </c>
      <c r="AG13" s="75">
        <v>2.7000000000000001E-3</v>
      </c>
      <c r="AH13" s="75">
        <v>1.6000000000000001E-3</v>
      </c>
      <c r="AI13" s="23">
        <f t="shared" si="2"/>
        <v>4.7949999999999999</v>
      </c>
      <c r="AJ13" s="75">
        <v>0.7329</v>
      </c>
      <c r="AK13" s="75">
        <v>1.1822999999999999</v>
      </c>
      <c r="AL13" s="75">
        <v>-0.57540000000000002</v>
      </c>
      <c r="AM13" s="75">
        <v>-1.7451000000000001</v>
      </c>
      <c r="AN13" s="75">
        <v>0.69120000000000004</v>
      </c>
      <c r="AO13" s="75">
        <v>0.51480000000000004</v>
      </c>
      <c r="AP13" s="75">
        <v>0</v>
      </c>
      <c r="AQ13" s="75">
        <v>0</v>
      </c>
      <c r="AR13" s="23">
        <f t="shared" si="3"/>
        <v>0.80069999999999986</v>
      </c>
      <c r="AS13" s="75">
        <v>0.2712</v>
      </c>
      <c r="AT13" s="75">
        <v>-0.35520000000000002</v>
      </c>
      <c r="AU13" s="23">
        <f t="shared" si="7"/>
        <v>-8.4000000000000019E-2</v>
      </c>
      <c r="AV13" s="75">
        <v>0</v>
      </c>
      <c r="AW13" s="75">
        <v>1.4E-3</v>
      </c>
      <c r="AX13" s="75">
        <v>0.95199999999999996</v>
      </c>
      <c r="AY13" s="75">
        <v>1.3384</v>
      </c>
      <c r="AZ13" s="75">
        <v>-1.6799999999999999E-2</v>
      </c>
      <c r="BA13" s="23">
        <f t="shared" si="8"/>
        <v>2.2749999999999999</v>
      </c>
      <c r="BB13" s="75">
        <v>0.80359999999999998</v>
      </c>
      <c r="BC13" s="75">
        <v>-5.1799999999999999E-2</v>
      </c>
      <c r="BD13" s="75">
        <v>0.1071</v>
      </c>
      <c r="BE13" s="75">
        <v>0.67759999999999998</v>
      </c>
      <c r="BF13" s="75">
        <v>-0.56640000000000001</v>
      </c>
      <c r="BG13" s="75">
        <v>0.8448</v>
      </c>
      <c r="BH13" s="23">
        <f t="shared" si="4"/>
        <v>1.8149</v>
      </c>
      <c r="BI13" s="75">
        <v>4.0599999999999997E-2</v>
      </c>
      <c r="BJ13" s="75">
        <v>-0.29680000000000001</v>
      </c>
      <c r="BK13" s="75">
        <v>0.47460000000000002</v>
      </c>
      <c r="BL13" s="75">
        <v>-0.26040000000000002</v>
      </c>
      <c r="BM13" s="23">
        <f t="shared" ref="BM13:BM34" si="14">BL13+BI13+BJ13+BK13</f>
        <v>-4.2000000000000037E-2</v>
      </c>
      <c r="BN13" s="75">
        <v>-2.2879999999999998</v>
      </c>
      <c r="BO13" s="75">
        <v>2.3759999999999999</v>
      </c>
      <c r="BP13" s="23">
        <f t="shared" si="9"/>
        <v>8.8000000000000078E-2</v>
      </c>
      <c r="BQ13" s="75">
        <v>-0.31430000000000002</v>
      </c>
      <c r="BR13" s="75">
        <v>0.74199999999999999</v>
      </c>
      <c r="BS13" s="75">
        <v>0.3654</v>
      </c>
      <c r="BT13" s="75">
        <v>0.43959999999999999</v>
      </c>
      <c r="BU13" s="75">
        <v>8.6400000000000005E-2</v>
      </c>
      <c r="BV13" s="75">
        <v>0.13200000000000001</v>
      </c>
      <c r="BW13" s="75">
        <v>-1E-4</v>
      </c>
      <c r="BX13" s="75">
        <v>8.9999999999999998E-4</v>
      </c>
      <c r="BY13" s="23">
        <f t="shared" si="10"/>
        <v>1.4518999999999997</v>
      </c>
      <c r="BZ13" s="47">
        <v>0</v>
      </c>
      <c r="CA13" s="23"/>
      <c r="CB13" s="23"/>
      <c r="CC13" s="45">
        <f t="shared" si="11"/>
        <v>10.358400000000001</v>
      </c>
      <c r="CD13" s="34" t="e">
        <f>#REF!</f>
        <v>#REF!</v>
      </c>
      <c r="CE13" s="68" t="e">
        <f t="shared" si="12"/>
        <v>#REF!</v>
      </c>
    </row>
    <row r="14" spans="1:83" s="5" customFormat="1" ht="12.75" customHeight="1">
      <c r="A14" s="20">
        <f t="shared" si="13"/>
        <v>43817</v>
      </c>
      <c r="B14" s="21" t="s">
        <v>43</v>
      </c>
      <c r="C14" s="22">
        <f t="shared" si="0"/>
        <v>10.8248</v>
      </c>
      <c r="D14" s="75">
        <v>0</v>
      </c>
      <c r="E14" s="75">
        <v>-0.74619999999999997</v>
      </c>
      <c r="F14" s="75">
        <v>-2.0034000000000001</v>
      </c>
      <c r="G14" s="75">
        <v>-0.93240000000000001</v>
      </c>
      <c r="H14" s="75">
        <v>-1E-4</v>
      </c>
      <c r="I14" s="75">
        <v>2.0000000000000001E-4</v>
      </c>
      <c r="J14" s="75">
        <v>0.33950000000000002</v>
      </c>
      <c r="K14" s="75">
        <v>0.28079999999999999</v>
      </c>
      <c r="L14" s="75">
        <v>0.16200000000000001</v>
      </c>
      <c r="M14" s="75">
        <v>0.81359999999999999</v>
      </c>
      <c r="N14" s="23">
        <f t="shared" si="5"/>
        <v>-2.0859999999999999</v>
      </c>
      <c r="O14" s="75">
        <v>1.0458000000000001</v>
      </c>
      <c r="P14" s="75">
        <v>0.8841</v>
      </c>
      <c r="Q14" s="47">
        <f t="shared" si="6"/>
        <v>1.9298999999999999</v>
      </c>
      <c r="R14" s="75">
        <v>0</v>
      </c>
      <c r="S14" s="75">
        <v>0</v>
      </c>
      <c r="T14" s="75">
        <v>0</v>
      </c>
      <c r="U14" s="75">
        <v>0</v>
      </c>
      <c r="V14" s="75">
        <v>0.23280000000000001</v>
      </c>
      <c r="W14" s="75">
        <v>-0.6048</v>
      </c>
      <c r="X14" s="75">
        <v>-1.2999999999999999E-3</v>
      </c>
      <c r="Y14" s="75">
        <v>0</v>
      </c>
      <c r="Z14" s="23">
        <f t="shared" si="1"/>
        <v>-0.37330000000000002</v>
      </c>
      <c r="AA14" s="75">
        <v>-0.50190000000000001</v>
      </c>
      <c r="AB14" s="75">
        <v>0.34860000000000002</v>
      </c>
      <c r="AC14" s="75">
        <v>2.4443999999999999</v>
      </c>
      <c r="AD14" s="75">
        <v>0.90720000000000001</v>
      </c>
      <c r="AE14" s="75">
        <v>0.63719999999999999</v>
      </c>
      <c r="AF14" s="75">
        <v>0.91439999999999999</v>
      </c>
      <c r="AG14" s="75">
        <v>2.7000000000000001E-3</v>
      </c>
      <c r="AH14" s="75">
        <v>1.6000000000000001E-3</v>
      </c>
      <c r="AI14" s="23">
        <f t="shared" si="2"/>
        <v>4.7542</v>
      </c>
      <c r="AJ14" s="75">
        <v>0.76859999999999995</v>
      </c>
      <c r="AK14" s="75">
        <v>1.2390000000000001</v>
      </c>
      <c r="AL14" s="75">
        <v>-0.57120000000000004</v>
      </c>
      <c r="AM14" s="75">
        <v>-1.7451000000000001</v>
      </c>
      <c r="AN14" s="75">
        <v>0.72360000000000002</v>
      </c>
      <c r="AO14" s="75">
        <v>0.5292</v>
      </c>
      <c r="AP14" s="75">
        <v>0</v>
      </c>
      <c r="AQ14" s="75">
        <v>0</v>
      </c>
      <c r="AR14" s="23">
        <f t="shared" si="3"/>
        <v>0.94409999999999983</v>
      </c>
      <c r="AS14" s="75">
        <v>0.2712</v>
      </c>
      <c r="AT14" s="75">
        <v>-0.35520000000000002</v>
      </c>
      <c r="AU14" s="23">
        <f t="shared" si="7"/>
        <v>-8.4000000000000019E-2</v>
      </c>
      <c r="AV14" s="75">
        <v>0</v>
      </c>
      <c r="AW14" s="75">
        <v>5.0000000000000001E-4</v>
      </c>
      <c r="AX14" s="75">
        <v>1.022</v>
      </c>
      <c r="AY14" s="75">
        <v>1.3524</v>
      </c>
      <c r="AZ14" s="75">
        <v>-1.54E-2</v>
      </c>
      <c r="BA14" s="23">
        <f t="shared" si="8"/>
        <v>2.3595000000000002</v>
      </c>
      <c r="BB14" s="75">
        <v>0.79520000000000002</v>
      </c>
      <c r="BC14" s="75">
        <v>4.48E-2</v>
      </c>
      <c r="BD14" s="75">
        <v>0.1176</v>
      </c>
      <c r="BE14" s="75">
        <v>0.67759999999999998</v>
      </c>
      <c r="BF14" s="75">
        <v>-0.5736</v>
      </c>
      <c r="BG14" s="75">
        <v>0.84719999999999995</v>
      </c>
      <c r="BH14" s="23">
        <f t="shared" si="4"/>
        <v>1.9087999999999998</v>
      </c>
      <c r="BI14" s="75">
        <v>3.5000000000000003E-2</v>
      </c>
      <c r="BJ14" s="75">
        <v>-0.29399999999999998</v>
      </c>
      <c r="BK14" s="75">
        <v>0.47460000000000002</v>
      </c>
      <c r="BL14" s="75">
        <v>-0.25619999999999998</v>
      </c>
      <c r="BM14" s="23">
        <f t="shared" si="14"/>
        <v>-4.0599999999999969E-2</v>
      </c>
      <c r="BN14" s="75">
        <v>-2.2791999999999999</v>
      </c>
      <c r="BO14" s="75">
        <v>2.3936000000000002</v>
      </c>
      <c r="BP14" s="23">
        <f t="shared" si="9"/>
        <v>0.11440000000000028</v>
      </c>
      <c r="BQ14" s="75">
        <v>-0.40179999999999999</v>
      </c>
      <c r="BR14" s="75">
        <v>0.73219999999999996</v>
      </c>
      <c r="BS14" s="75">
        <v>0.36680000000000001</v>
      </c>
      <c r="BT14" s="75">
        <v>0.48020000000000002</v>
      </c>
      <c r="BU14" s="75">
        <v>8.6400000000000005E-2</v>
      </c>
      <c r="BV14" s="75">
        <v>0.13320000000000001</v>
      </c>
      <c r="BW14" s="75">
        <v>-1E-4</v>
      </c>
      <c r="BX14" s="75">
        <v>8.9999999999999998E-4</v>
      </c>
      <c r="BY14" s="23">
        <f t="shared" si="10"/>
        <v>1.3977999999999999</v>
      </c>
      <c r="BZ14" s="47">
        <v>0</v>
      </c>
      <c r="CA14" s="23"/>
      <c r="CB14" s="23"/>
      <c r="CC14" s="45">
        <f t="shared" si="11"/>
        <v>10.8248</v>
      </c>
      <c r="CD14" s="34" t="e">
        <f>#REF!</f>
        <v>#REF!</v>
      </c>
      <c r="CE14" s="68" t="e">
        <f t="shared" si="12"/>
        <v>#REF!</v>
      </c>
    </row>
    <row r="15" spans="1:83" s="5" customFormat="1">
      <c r="A15" s="20">
        <f t="shared" si="13"/>
        <v>43817</v>
      </c>
      <c r="B15" s="21" t="s">
        <v>44</v>
      </c>
      <c r="C15" s="22">
        <f t="shared" si="0"/>
        <v>9.5085999999999995</v>
      </c>
      <c r="D15" s="75">
        <v>0</v>
      </c>
      <c r="E15" s="75">
        <v>-0.72940000000000005</v>
      </c>
      <c r="F15" s="75">
        <v>-1.9907999999999999</v>
      </c>
      <c r="G15" s="75">
        <v>-0.92300000000000004</v>
      </c>
      <c r="H15" s="75">
        <v>-2.0000000000000001E-4</v>
      </c>
      <c r="I15" s="75">
        <v>2.0000000000000001E-4</v>
      </c>
      <c r="J15" s="75">
        <v>0.33979999999999999</v>
      </c>
      <c r="K15" s="75">
        <v>0.252</v>
      </c>
      <c r="L15" s="75">
        <v>0.16450000000000001</v>
      </c>
      <c r="M15" s="75">
        <v>0.73799999999999999</v>
      </c>
      <c r="N15" s="23">
        <f t="shared" si="5"/>
        <v>-2.1489000000000003</v>
      </c>
      <c r="O15" s="75">
        <v>0.1575</v>
      </c>
      <c r="P15" s="75">
        <v>0.8589</v>
      </c>
      <c r="Q15" s="47">
        <f t="shared" si="6"/>
        <v>1.0164</v>
      </c>
      <c r="R15" s="75">
        <v>0</v>
      </c>
      <c r="S15" s="75">
        <v>0</v>
      </c>
      <c r="T15" s="75">
        <v>0</v>
      </c>
      <c r="U15" s="75">
        <v>0</v>
      </c>
      <c r="V15" s="75">
        <v>0.23039999999999999</v>
      </c>
      <c r="W15" s="75">
        <v>-0.60960000000000003</v>
      </c>
      <c r="X15" s="75">
        <v>-1.2999999999999999E-3</v>
      </c>
      <c r="Y15" s="75">
        <v>0</v>
      </c>
      <c r="Z15" s="23">
        <f t="shared" si="1"/>
        <v>-0.38050000000000006</v>
      </c>
      <c r="AA15" s="75">
        <v>-0.54600000000000004</v>
      </c>
      <c r="AB15" s="75">
        <v>0.31290000000000001</v>
      </c>
      <c r="AC15" s="75">
        <v>2.4422999999999999</v>
      </c>
      <c r="AD15" s="75">
        <v>0.91349999999999998</v>
      </c>
      <c r="AE15" s="75">
        <v>0.64439999999999997</v>
      </c>
      <c r="AF15" s="75">
        <v>0.92879999999999996</v>
      </c>
      <c r="AG15" s="75">
        <v>2.7000000000000001E-3</v>
      </c>
      <c r="AH15" s="75">
        <v>1.6000000000000001E-3</v>
      </c>
      <c r="AI15" s="23">
        <f t="shared" si="2"/>
        <v>4.7001999999999997</v>
      </c>
      <c r="AJ15" s="75">
        <v>0.77070000000000005</v>
      </c>
      <c r="AK15" s="75">
        <v>1.1403000000000001</v>
      </c>
      <c r="AL15" s="75">
        <v>-0.57330000000000003</v>
      </c>
      <c r="AM15" s="75">
        <v>-1.7345999999999999</v>
      </c>
      <c r="AN15" s="75">
        <v>0.69479999999999997</v>
      </c>
      <c r="AO15" s="75">
        <v>0.504</v>
      </c>
      <c r="AP15" s="75">
        <v>0</v>
      </c>
      <c r="AQ15" s="75">
        <v>0</v>
      </c>
      <c r="AR15" s="23">
        <f t="shared" si="3"/>
        <v>0.80189999999999995</v>
      </c>
      <c r="AS15" s="75">
        <v>0.28199999999999997</v>
      </c>
      <c r="AT15" s="75">
        <v>-0.35639999999999999</v>
      </c>
      <c r="AU15" s="23">
        <f t="shared" si="7"/>
        <v>-7.4400000000000022E-2</v>
      </c>
      <c r="AV15" s="75">
        <v>0</v>
      </c>
      <c r="AW15" s="75">
        <v>0</v>
      </c>
      <c r="AX15" s="75">
        <v>1.008</v>
      </c>
      <c r="AY15" s="75">
        <v>1.3440000000000001</v>
      </c>
      <c r="AZ15" s="75">
        <v>-1.6799999999999999E-2</v>
      </c>
      <c r="BA15" s="23">
        <f t="shared" si="8"/>
        <v>2.3352000000000004</v>
      </c>
      <c r="BB15" s="75">
        <v>0.79520000000000002</v>
      </c>
      <c r="BC15" s="75">
        <v>-1.9599999999999999E-2</v>
      </c>
      <c r="BD15" s="75">
        <v>9.8699999999999996E-2</v>
      </c>
      <c r="BE15" s="75">
        <v>0.70279999999999998</v>
      </c>
      <c r="BF15" s="75">
        <v>-0.57599999999999996</v>
      </c>
      <c r="BG15" s="75">
        <v>0.84719999999999995</v>
      </c>
      <c r="BH15" s="23">
        <f t="shared" si="4"/>
        <v>1.8483000000000001</v>
      </c>
      <c r="BI15" s="75">
        <v>3.9199999999999999E-2</v>
      </c>
      <c r="BJ15" s="75">
        <v>-0.29260000000000003</v>
      </c>
      <c r="BK15" s="75">
        <v>0.47460000000000002</v>
      </c>
      <c r="BL15" s="75">
        <v>-0.2576</v>
      </c>
      <c r="BM15" s="23">
        <f t="shared" si="14"/>
        <v>-3.6399999999999988E-2</v>
      </c>
      <c r="BN15" s="75">
        <v>-2.2791999999999999</v>
      </c>
      <c r="BO15" s="75">
        <v>2.4024000000000001</v>
      </c>
      <c r="BP15" s="23">
        <f t="shared" si="9"/>
        <v>0.1232000000000002</v>
      </c>
      <c r="BQ15" s="75">
        <v>-0.41860000000000003</v>
      </c>
      <c r="BR15" s="75">
        <v>0.74480000000000002</v>
      </c>
      <c r="BS15" s="75">
        <v>0.36680000000000001</v>
      </c>
      <c r="BT15" s="75">
        <v>0.41020000000000001</v>
      </c>
      <c r="BU15" s="75">
        <v>8.5199999999999998E-2</v>
      </c>
      <c r="BV15" s="75">
        <v>0.13439999999999999</v>
      </c>
      <c r="BW15" s="75">
        <v>-1E-4</v>
      </c>
      <c r="BX15" s="75">
        <v>8.9999999999999998E-4</v>
      </c>
      <c r="BY15" s="23">
        <f t="shared" si="10"/>
        <v>1.3236000000000001</v>
      </c>
      <c r="BZ15" s="47">
        <v>0</v>
      </c>
      <c r="CA15" s="23"/>
      <c r="CB15" s="23"/>
      <c r="CC15" s="45">
        <f t="shared" si="11"/>
        <v>9.5085999999999995</v>
      </c>
      <c r="CD15" s="34" t="e">
        <f>#REF!</f>
        <v>#REF!</v>
      </c>
      <c r="CE15" s="68" t="e">
        <f t="shared" si="12"/>
        <v>#REF!</v>
      </c>
    </row>
    <row r="16" spans="1:83" s="5" customFormat="1">
      <c r="A16" s="20">
        <f t="shared" si="13"/>
        <v>43817</v>
      </c>
      <c r="B16" s="21" t="s">
        <v>45</v>
      </c>
      <c r="C16" s="22">
        <f t="shared" si="0"/>
        <v>10.0907</v>
      </c>
      <c r="D16" s="75">
        <v>0</v>
      </c>
      <c r="E16" s="75">
        <v>-0.77280000000000004</v>
      </c>
      <c r="F16" s="75">
        <v>-1.9928999999999999</v>
      </c>
      <c r="G16" s="75">
        <v>-0.92610000000000003</v>
      </c>
      <c r="H16" s="75">
        <v>-1E-4</v>
      </c>
      <c r="I16" s="75">
        <v>2.0000000000000001E-4</v>
      </c>
      <c r="J16" s="75">
        <v>0.33800000000000002</v>
      </c>
      <c r="K16" s="75">
        <v>0.37080000000000002</v>
      </c>
      <c r="L16" s="75">
        <v>0.1678</v>
      </c>
      <c r="M16" s="75">
        <v>0.70920000000000005</v>
      </c>
      <c r="N16" s="23">
        <f t="shared" si="5"/>
        <v>-2.1058999999999997</v>
      </c>
      <c r="O16" s="75">
        <v>0.70350000000000001</v>
      </c>
      <c r="P16" s="75">
        <v>0.87780000000000002</v>
      </c>
      <c r="Q16" s="47">
        <f t="shared" si="6"/>
        <v>1.5813000000000001</v>
      </c>
      <c r="R16" s="75">
        <v>0</v>
      </c>
      <c r="S16" s="75">
        <v>0</v>
      </c>
      <c r="T16" s="75">
        <v>0</v>
      </c>
      <c r="U16" s="75">
        <v>0</v>
      </c>
      <c r="V16" s="75">
        <v>0.21360000000000001</v>
      </c>
      <c r="W16" s="75">
        <v>-0.60960000000000003</v>
      </c>
      <c r="X16" s="75">
        <v>-1.2999999999999999E-3</v>
      </c>
      <c r="Y16" s="75">
        <v>0</v>
      </c>
      <c r="Z16" s="23">
        <f t="shared" si="1"/>
        <v>-0.39730000000000004</v>
      </c>
      <c r="AA16" s="75">
        <v>-0.57120000000000004</v>
      </c>
      <c r="AB16" s="75">
        <v>0.34229999999999999</v>
      </c>
      <c r="AC16" s="75">
        <v>2.4780000000000002</v>
      </c>
      <c r="AD16" s="75">
        <v>0.91349999999999998</v>
      </c>
      <c r="AE16" s="75">
        <v>0.64080000000000004</v>
      </c>
      <c r="AF16" s="75">
        <v>0.92520000000000002</v>
      </c>
      <c r="AG16" s="75">
        <v>2.7000000000000001E-3</v>
      </c>
      <c r="AH16" s="75">
        <v>1.6000000000000001E-3</v>
      </c>
      <c r="AI16" s="23">
        <f t="shared" si="2"/>
        <v>4.7328999999999999</v>
      </c>
      <c r="AJ16" s="75">
        <v>0.75180000000000002</v>
      </c>
      <c r="AK16" s="75">
        <v>1.1822999999999999</v>
      </c>
      <c r="AL16" s="75">
        <v>-0.58169999999999999</v>
      </c>
      <c r="AM16" s="75">
        <v>-1.7451000000000001</v>
      </c>
      <c r="AN16" s="75">
        <v>0.66600000000000004</v>
      </c>
      <c r="AO16" s="75">
        <v>0.4824</v>
      </c>
      <c r="AP16" s="75">
        <v>0</v>
      </c>
      <c r="AQ16" s="75">
        <v>0</v>
      </c>
      <c r="AR16" s="23">
        <f t="shared" si="3"/>
        <v>0.75569999999999982</v>
      </c>
      <c r="AS16" s="75">
        <v>0.26640000000000003</v>
      </c>
      <c r="AT16" s="75">
        <v>-0.35399999999999998</v>
      </c>
      <c r="AU16" s="23">
        <f t="shared" si="7"/>
        <v>-8.7599999999999956E-2</v>
      </c>
      <c r="AV16" s="75">
        <v>0</v>
      </c>
      <c r="AW16" s="75">
        <v>5.0000000000000001E-4</v>
      </c>
      <c r="AX16" s="75">
        <v>1.1928000000000001</v>
      </c>
      <c r="AY16" s="75">
        <v>1.3216000000000001</v>
      </c>
      <c r="AZ16" s="75">
        <v>-1.6799999999999999E-2</v>
      </c>
      <c r="BA16" s="23">
        <f t="shared" si="8"/>
        <v>2.4981</v>
      </c>
      <c r="BB16" s="75">
        <v>0.79659999999999997</v>
      </c>
      <c r="BC16" s="75">
        <v>-0.1162</v>
      </c>
      <c r="BD16" s="75">
        <v>7.3499999999999996E-2</v>
      </c>
      <c r="BE16" s="75">
        <v>0.67479999999999996</v>
      </c>
      <c r="BF16" s="75">
        <v>-0.56640000000000001</v>
      </c>
      <c r="BG16" s="75">
        <v>0.84240000000000004</v>
      </c>
      <c r="BH16" s="23">
        <f t="shared" si="4"/>
        <v>1.7047000000000001</v>
      </c>
      <c r="BI16" s="75">
        <v>3.2199999999999999E-2</v>
      </c>
      <c r="BJ16" s="75">
        <v>-0.29399999999999998</v>
      </c>
      <c r="BK16" s="75">
        <v>0.4718</v>
      </c>
      <c r="BL16" s="75">
        <v>-0.25619999999999998</v>
      </c>
      <c r="BM16" s="23">
        <f t="shared" si="14"/>
        <v>-4.6200000000000019E-2</v>
      </c>
      <c r="BN16" s="75">
        <v>-2.2616000000000001</v>
      </c>
      <c r="BO16" s="75">
        <v>2.3759999999999999</v>
      </c>
      <c r="BP16" s="23">
        <f t="shared" si="9"/>
        <v>0.11439999999999984</v>
      </c>
      <c r="BQ16" s="75">
        <v>-0.42209999999999998</v>
      </c>
      <c r="BR16" s="75">
        <v>0.74619999999999997</v>
      </c>
      <c r="BS16" s="75">
        <v>0.36399999999999999</v>
      </c>
      <c r="BT16" s="75">
        <v>0.43819999999999998</v>
      </c>
      <c r="BU16" s="75">
        <v>8.5199999999999998E-2</v>
      </c>
      <c r="BV16" s="75">
        <v>0.12839999999999999</v>
      </c>
      <c r="BW16" s="75">
        <v>-1E-4</v>
      </c>
      <c r="BX16" s="75">
        <v>8.0000000000000004E-4</v>
      </c>
      <c r="BY16" s="23">
        <f t="shared" si="10"/>
        <v>1.3405999999999998</v>
      </c>
      <c r="BZ16" s="47">
        <v>0</v>
      </c>
      <c r="CA16" s="23"/>
      <c r="CB16" s="23"/>
      <c r="CC16" s="45">
        <f t="shared" si="11"/>
        <v>10.0907</v>
      </c>
      <c r="CD16" s="34" t="e">
        <f>#REF!</f>
        <v>#REF!</v>
      </c>
      <c r="CE16" s="68" t="e">
        <f t="shared" si="12"/>
        <v>#REF!</v>
      </c>
    </row>
    <row r="17" spans="1:85" s="5" customFormat="1">
      <c r="A17" s="20">
        <f t="shared" si="13"/>
        <v>43817</v>
      </c>
      <c r="B17" s="21" t="s">
        <v>46</v>
      </c>
      <c r="C17" s="22">
        <f t="shared" si="0"/>
        <v>9.8759999999999977</v>
      </c>
      <c r="D17" s="75">
        <v>0</v>
      </c>
      <c r="E17" s="75">
        <v>-0.72799999999999998</v>
      </c>
      <c r="F17" s="75">
        <v>-1.9907999999999999</v>
      </c>
      <c r="G17" s="75">
        <v>-0.92610000000000003</v>
      </c>
      <c r="H17" s="75">
        <v>-2.0000000000000001E-4</v>
      </c>
      <c r="I17" s="75">
        <v>2.0000000000000001E-4</v>
      </c>
      <c r="J17" s="75">
        <v>0.32719999999999999</v>
      </c>
      <c r="K17" s="75">
        <v>0.42480000000000001</v>
      </c>
      <c r="L17" s="75">
        <v>0.16700000000000001</v>
      </c>
      <c r="M17" s="75">
        <v>0.74519999999999997</v>
      </c>
      <c r="N17" s="23">
        <f t="shared" si="5"/>
        <v>-1.9807000000000001</v>
      </c>
      <c r="O17" s="75">
        <v>0.53339999999999999</v>
      </c>
      <c r="P17" s="75">
        <v>0.89459999999999995</v>
      </c>
      <c r="Q17" s="47">
        <f t="shared" si="6"/>
        <v>1.4279999999999999</v>
      </c>
      <c r="R17" s="75">
        <v>0</v>
      </c>
      <c r="S17" s="75">
        <v>0</v>
      </c>
      <c r="T17" s="75">
        <v>0</v>
      </c>
      <c r="U17" s="75">
        <v>0</v>
      </c>
      <c r="V17" s="75">
        <v>2.8799999999999999E-2</v>
      </c>
      <c r="W17" s="75">
        <v>-0.61439999999999995</v>
      </c>
      <c r="X17" s="75">
        <v>-1.2999999999999999E-3</v>
      </c>
      <c r="Y17" s="75">
        <v>0</v>
      </c>
      <c r="Z17" s="23">
        <f t="shared" si="1"/>
        <v>-0.58689999999999987</v>
      </c>
      <c r="AA17" s="75">
        <v>-0.7077</v>
      </c>
      <c r="AB17" s="75">
        <v>0.28349999999999997</v>
      </c>
      <c r="AC17" s="75">
        <v>2.5347</v>
      </c>
      <c r="AD17" s="75">
        <v>0.92820000000000003</v>
      </c>
      <c r="AE17" s="75">
        <v>0.64080000000000004</v>
      </c>
      <c r="AF17" s="75">
        <v>0.91800000000000004</v>
      </c>
      <c r="AG17" s="75">
        <v>2.7000000000000001E-3</v>
      </c>
      <c r="AH17" s="75">
        <v>1.6000000000000001E-3</v>
      </c>
      <c r="AI17" s="23">
        <f t="shared" si="2"/>
        <v>4.6017999999999999</v>
      </c>
      <c r="AJ17" s="75">
        <v>0.77700000000000002</v>
      </c>
      <c r="AK17" s="75">
        <v>1.2746999999999999</v>
      </c>
      <c r="AL17" s="75">
        <v>-0.57750000000000001</v>
      </c>
      <c r="AM17" s="75">
        <v>-1.7408999999999999</v>
      </c>
      <c r="AN17" s="75">
        <v>0.62280000000000002</v>
      </c>
      <c r="AO17" s="75">
        <v>0.5292</v>
      </c>
      <c r="AP17" s="75">
        <v>0</v>
      </c>
      <c r="AQ17" s="75">
        <v>0</v>
      </c>
      <c r="AR17" s="23">
        <f t="shared" si="3"/>
        <v>0.88529999999999986</v>
      </c>
      <c r="AS17" s="75">
        <v>0.26879999999999998</v>
      </c>
      <c r="AT17" s="75">
        <v>-0.3528</v>
      </c>
      <c r="AU17" s="23">
        <f t="shared" si="7"/>
        <v>-8.4000000000000019E-2</v>
      </c>
      <c r="AV17" s="75">
        <v>0</v>
      </c>
      <c r="AW17" s="75">
        <v>5.0000000000000001E-4</v>
      </c>
      <c r="AX17" s="75">
        <v>1.0920000000000001</v>
      </c>
      <c r="AY17" s="75">
        <v>1.3244</v>
      </c>
      <c r="AZ17" s="75">
        <v>-1.54E-2</v>
      </c>
      <c r="BA17" s="23">
        <f t="shared" si="8"/>
        <v>2.4015</v>
      </c>
      <c r="BB17" s="75">
        <v>0.80220000000000002</v>
      </c>
      <c r="BC17" s="75">
        <v>-0.12039999999999999</v>
      </c>
      <c r="BD17" s="75">
        <v>9.8699999999999996E-2</v>
      </c>
      <c r="BE17" s="75">
        <v>0.67200000000000004</v>
      </c>
      <c r="BF17" s="75">
        <v>-0.5736</v>
      </c>
      <c r="BG17" s="75">
        <v>0.84719999999999995</v>
      </c>
      <c r="BH17" s="23">
        <f t="shared" si="4"/>
        <v>1.7261000000000002</v>
      </c>
      <c r="BI17" s="75">
        <v>3.9199999999999999E-2</v>
      </c>
      <c r="BJ17" s="75">
        <v>-0.29260000000000003</v>
      </c>
      <c r="BK17" s="75">
        <v>0.47320000000000001</v>
      </c>
      <c r="BL17" s="75">
        <v>-0.2576</v>
      </c>
      <c r="BM17" s="23">
        <f t="shared" si="14"/>
        <v>-3.78E-2</v>
      </c>
      <c r="BN17" s="75">
        <v>-2.2704</v>
      </c>
      <c r="BO17" s="75">
        <v>2.42</v>
      </c>
      <c r="BP17" s="23">
        <f t="shared" si="9"/>
        <v>0.14959999999999996</v>
      </c>
      <c r="BQ17" s="75">
        <v>-0.40179999999999999</v>
      </c>
      <c r="BR17" s="75">
        <v>0.73919999999999997</v>
      </c>
      <c r="BS17" s="75">
        <v>0.36330000000000001</v>
      </c>
      <c r="BT17" s="75">
        <v>0.4592</v>
      </c>
      <c r="BU17" s="75">
        <v>8.4000000000000005E-2</v>
      </c>
      <c r="BV17" s="75">
        <v>0.12839999999999999</v>
      </c>
      <c r="BW17" s="75">
        <v>-1E-4</v>
      </c>
      <c r="BX17" s="75">
        <v>8.9999999999999998E-4</v>
      </c>
      <c r="BY17" s="23">
        <f t="shared" si="10"/>
        <v>1.3731</v>
      </c>
      <c r="BZ17" s="47">
        <v>0</v>
      </c>
      <c r="CA17" s="23"/>
      <c r="CB17" s="23"/>
      <c r="CC17" s="45">
        <f t="shared" si="11"/>
        <v>9.8759999999999977</v>
      </c>
      <c r="CD17" s="34" t="e">
        <f>#REF!</f>
        <v>#REF!</v>
      </c>
      <c r="CE17" s="68" t="e">
        <f t="shared" si="12"/>
        <v>#REF!</v>
      </c>
    </row>
    <row r="18" spans="1:85" s="5" customFormat="1">
      <c r="A18" s="20">
        <f t="shared" si="13"/>
        <v>43817</v>
      </c>
      <c r="B18" s="46" t="s">
        <v>47</v>
      </c>
      <c r="C18" s="22">
        <f t="shared" si="0"/>
        <v>11.247300000000001</v>
      </c>
      <c r="D18" s="75">
        <v>0</v>
      </c>
      <c r="E18" s="75">
        <v>-0.61599999999999999</v>
      </c>
      <c r="F18" s="75">
        <v>-2.0034000000000001</v>
      </c>
      <c r="G18" s="75">
        <v>-0.82010000000000005</v>
      </c>
      <c r="H18" s="75">
        <v>-2.0000000000000001E-4</v>
      </c>
      <c r="I18" s="75">
        <v>2.0000000000000001E-4</v>
      </c>
      <c r="J18" s="75">
        <v>0.32</v>
      </c>
      <c r="K18" s="75">
        <v>0.42120000000000002</v>
      </c>
      <c r="L18" s="75">
        <v>0.16700000000000001</v>
      </c>
      <c r="M18" s="75">
        <v>0.76319999999999999</v>
      </c>
      <c r="N18" s="23">
        <f t="shared" si="5"/>
        <v>-1.7681000000000009</v>
      </c>
      <c r="O18" s="75">
        <v>1.7303999999999999</v>
      </c>
      <c r="P18" s="75">
        <v>0.84840000000000004</v>
      </c>
      <c r="Q18" s="47">
        <f t="shared" si="6"/>
        <v>2.5788000000000002</v>
      </c>
      <c r="R18" s="75">
        <v>0</v>
      </c>
      <c r="S18" s="75">
        <v>0</v>
      </c>
      <c r="T18" s="75">
        <v>0</v>
      </c>
      <c r="U18" s="75">
        <v>0</v>
      </c>
      <c r="V18" s="75">
        <v>-0.1464</v>
      </c>
      <c r="W18" s="75">
        <v>-0.61199999999999999</v>
      </c>
      <c r="X18" s="75">
        <v>-1.2999999999999999E-3</v>
      </c>
      <c r="Y18" s="75">
        <v>0</v>
      </c>
      <c r="Z18" s="23">
        <f t="shared" si="1"/>
        <v>-0.75969999999999993</v>
      </c>
      <c r="AA18" s="75">
        <v>-0.57540000000000002</v>
      </c>
      <c r="AB18" s="75">
        <v>0.29609999999999997</v>
      </c>
      <c r="AC18" s="75">
        <v>2.6040000000000001</v>
      </c>
      <c r="AD18" s="75">
        <v>0.96389999999999998</v>
      </c>
      <c r="AE18" s="75">
        <v>0.63719999999999999</v>
      </c>
      <c r="AF18" s="75">
        <v>0.92520000000000002</v>
      </c>
      <c r="AG18" s="75">
        <v>2.7000000000000001E-3</v>
      </c>
      <c r="AH18" s="75">
        <v>1.6000000000000001E-3</v>
      </c>
      <c r="AI18" s="23">
        <f t="shared" si="2"/>
        <v>4.8552999999999997</v>
      </c>
      <c r="AJ18" s="75">
        <v>0.76229999999999998</v>
      </c>
      <c r="AK18" s="75">
        <v>1.1759999999999999</v>
      </c>
      <c r="AL18" s="75">
        <v>-0.58799999999999997</v>
      </c>
      <c r="AM18" s="75">
        <v>-1.7472000000000001</v>
      </c>
      <c r="AN18" s="75">
        <v>0.63360000000000005</v>
      </c>
      <c r="AO18" s="75">
        <v>0.44280000000000003</v>
      </c>
      <c r="AP18" s="75">
        <v>0</v>
      </c>
      <c r="AQ18" s="75">
        <v>0</v>
      </c>
      <c r="AR18" s="23">
        <f t="shared" si="3"/>
        <v>0.67949999999999977</v>
      </c>
      <c r="AS18" s="75">
        <v>0.26040000000000002</v>
      </c>
      <c r="AT18" s="75">
        <v>-0.34439999999999998</v>
      </c>
      <c r="AU18" s="23">
        <f t="shared" si="7"/>
        <v>-8.3999999999999964E-2</v>
      </c>
      <c r="AV18" s="75">
        <v>0</v>
      </c>
      <c r="AW18" s="75">
        <v>5.0000000000000001E-4</v>
      </c>
      <c r="AX18" s="75">
        <v>1.1395999999999999</v>
      </c>
      <c r="AY18" s="75">
        <v>1.3328</v>
      </c>
      <c r="AZ18" s="75">
        <v>-1.6799999999999999E-2</v>
      </c>
      <c r="BA18" s="23">
        <f t="shared" si="8"/>
        <v>2.4561000000000002</v>
      </c>
      <c r="BB18" s="75">
        <v>0.81200000000000006</v>
      </c>
      <c r="BC18" s="75">
        <v>-7.6999999999999999E-2</v>
      </c>
      <c r="BD18" s="75">
        <v>8.1900000000000001E-2</v>
      </c>
      <c r="BE18" s="75">
        <v>0.66359999999999997</v>
      </c>
      <c r="BF18" s="75">
        <v>-0.56879999999999997</v>
      </c>
      <c r="BG18" s="75">
        <v>0.84719999999999995</v>
      </c>
      <c r="BH18" s="47">
        <f t="shared" si="4"/>
        <v>1.7589000000000001</v>
      </c>
      <c r="BI18" s="75">
        <v>3.5000000000000003E-2</v>
      </c>
      <c r="BJ18" s="75">
        <v>-0.29260000000000003</v>
      </c>
      <c r="BK18" s="75">
        <v>0.47320000000000001</v>
      </c>
      <c r="BL18" s="75">
        <v>-0.25480000000000003</v>
      </c>
      <c r="BM18" s="23">
        <f t="shared" si="14"/>
        <v>-3.9200000000000068E-2</v>
      </c>
      <c r="BN18" s="75">
        <v>-2.2879999999999998</v>
      </c>
      <c r="BO18" s="75">
        <v>2.4287999999999998</v>
      </c>
      <c r="BP18" s="23">
        <f t="shared" si="9"/>
        <v>0.14080000000000004</v>
      </c>
      <c r="BQ18" s="75">
        <v>-0.36749999999999999</v>
      </c>
      <c r="BR18" s="75">
        <v>0.75319999999999998</v>
      </c>
      <c r="BS18" s="75">
        <v>0.37030000000000002</v>
      </c>
      <c r="BT18" s="75">
        <v>0.46339999999999998</v>
      </c>
      <c r="BU18" s="75">
        <v>8.4000000000000005E-2</v>
      </c>
      <c r="BV18" s="75">
        <v>0.12479999999999999</v>
      </c>
      <c r="BW18" s="75">
        <v>-1E-4</v>
      </c>
      <c r="BX18" s="75">
        <v>8.0000000000000004E-4</v>
      </c>
      <c r="BY18" s="23">
        <f t="shared" si="10"/>
        <v>1.4289000000000001</v>
      </c>
      <c r="BZ18" s="47">
        <v>0</v>
      </c>
      <c r="CA18" s="23"/>
      <c r="CB18" s="23"/>
      <c r="CC18" s="45">
        <f t="shared" si="11"/>
        <v>11.247300000000001</v>
      </c>
      <c r="CD18" s="34" t="e">
        <f>#REF!</f>
        <v>#REF!</v>
      </c>
      <c r="CE18" s="68" t="e">
        <f t="shared" si="12"/>
        <v>#REF!</v>
      </c>
    </row>
    <row r="19" spans="1:85" s="5" customFormat="1">
      <c r="A19" s="20">
        <f t="shared" si="13"/>
        <v>43817</v>
      </c>
      <c r="B19" s="46" t="s">
        <v>48</v>
      </c>
      <c r="C19" s="22">
        <f t="shared" si="0"/>
        <v>10.339899999999998</v>
      </c>
      <c r="D19" s="75">
        <v>0</v>
      </c>
      <c r="E19" s="75">
        <v>-0.58240000000000003</v>
      </c>
      <c r="F19" s="75">
        <v>-1.9992000000000001</v>
      </c>
      <c r="G19" s="75">
        <v>-0.89880000000000004</v>
      </c>
      <c r="H19" s="75">
        <v>-2.0000000000000001E-4</v>
      </c>
      <c r="I19" s="75">
        <v>2.0000000000000001E-4</v>
      </c>
      <c r="J19" s="75">
        <v>0.31929999999999997</v>
      </c>
      <c r="K19" s="75">
        <v>0.44280000000000003</v>
      </c>
      <c r="L19" s="75">
        <v>0.16739999999999999</v>
      </c>
      <c r="M19" s="75">
        <v>0.72</v>
      </c>
      <c r="N19" s="23">
        <f t="shared" si="5"/>
        <v>-1.8308999999999995</v>
      </c>
      <c r="O19" s="75">
        <v>1.3313999999999999</v>
      </c>
      <c r="P19" s="75">
        <v>0.84</v>
      </c>
      <c r="Q19" s="47">
        <f t="shared" si="6"/>
        <v>2.1713999999999998</v>
      </c>
      <c r="R19" s="75">
        <v>0</v>
      </c>
      <c r="S19" s="75">
        <v>0</v>
      </c>
      <c r="T19" s="75">
        <v>0</v>
      </c>
      <c r="U19" s="75">
        <v>0</v>
      </c>
      <c r="V19" s="75">
        <v>-0.1128</v>
      </c>
      <c r="W19" s="75">
        <v>-0.61680000000000001</v>
      </c>
      <c r="X19" s="75">
        <v>-1.2999999999999999E-3</v>
      </c>
      <c r="Y19" s="75">
        <v>0</v>
      </c>
      <c r="Z19" s="23">
        <f t="shared" si="1"/>
        <v>-0.73089999999999999</v>
      </c>
      <c r="AA19" s="75">
        <v>-0.6069</v>
      </c>
      <c r="AB19" s="75">
        <v>0.315</v>
      </c>
      <c r="AC19" s="75">
        <v>2.6145</v>
      </c>
      <c r="AD19" s="75">
        <v>0.8841</v>
      </c>
      <c r="AE19" s="75">
        <v>0.5544</v>
      </c>
      <c r="AF19" s="75">
        <v>1.008</v>
      </c>
      <c r="AG19" s="75">
        <v>2.7000000000000001E-3</v>
      </c>
      <c r="AH19" s="75">
        <v>1.6000000000000001E-3</v>
      </c>
      <c r="AI19" s="23">
        <f t="shared" si="2"/>
        <v>4.7733999999999996</v>
      </c>
      <c r="AJ19" s="75">
        <v>0.7077</v>
      </c>
      <c r="AK19" s="75">
        <v>1.1886000000000001</v>
      </c>
      <c r="AL19" s="75">
        <v>-0.59009999999999996</v>
      </c>
      <c r="AM19" s="75">
        <v>-1.7430000000000001</v>
      </c>
      <c r="AN19" s="75">
        <v>0.68759999999999999</v>
      </c>
      <c r="AO19" s="75">
        <v>0.43559999999999999</v>
      </c>
      <c r="AP19" s="75">
        <v>0</v>
      </c>
      <c r="AQ19" s="75">
        <v>0</v>
      </c>
      <c r="AR19" s="23">
        <f t="shared" si="3"/>
        <v>0.6863999999999999</v>
      </c>
      <c r="AS19" s="75">
        <v>0.25679999999999997</v>
      </c>
      <c r="AT19" s="75">
        <v>-0.3372</v>
      </c>
      <c r="AU19" s="23">
        <f t="shared" si="7"/>
        <v>-8.0400000000000027E-2</v>
      </c>
      <c r="AV19" s="75">
        <v>-5.0000000000000001E-4</v>
      </c>
      <c r="AW19" s="75">
        <v>1E-3</v>
      </c>
      <c r="AX19" s="75">
        <v>0.91559999999999997</v>
      </c>
      <c r="AY19" s="75">
        <v>1.302</v>
      </c>
      <c r="AZ19" s="75">
        <v>-1.6799999999999999E-2</v>
      </c>
      <c r="BA19" s="23">
        <f t="shared" si="8"/>
        <v>2.2012999999999998</v>
      </c>
      <c r="BB19" s="75">
        <v>0.80920000000000003</v>
      </c>
      <c r="BC19" s="75">
        <v>-0.13159999999999999</v>
      </c>
      <c r="BD19" s="75">
        <v>0.10290000000000001</v>
      </c>
      <c r="BE19" s="75">
        <v>0.66359999999999997</v>
      </c>
      <c r="BF19" s="75">
        <v>-0.5736</v>
      </c>
      <c r="BG19" s="75">
        <v>0.84240000000000004</v>
      </c>
      <c r="BH19" s="47">
        <f t="shared" si="4"/>
        <v>1.7128999999999999</v>
      </c>
      <c r="BI19" s="75">
        <v>4.0599999999999997E-2</v>
      </c>
      <c r="BJ19" s="75">
        <v>-0.29399999999999998</v>
      </c>
      <c r="BK19" s="75">
        <v>0.47460000000000002</v>
      </c>
      <c r="BL19" s="75">
        <v>-0.25900000000000001</v>
      </c>
      <c r="BM19" s="23">
        <f t="shared" si="14"/>
        <v>-3.7799999999999945E-2</v>
      </c>
      <c r="BN19" s="75">
        <v>-2.2968000000000002</v>
      </c>
      <c r="BO19" s="75">
        <v>2.4287999999999998</v>
      </c>
      <c r="BP19" s="23">
        <f t="shared" si="9"/>
        <v>0.13199999999999967</v>
      </c>
      <c r="BQ19" s="75">
        <v>-0.41020000000000001</v>
      </c>
      <c r="BR19" s="75">
        <v>0.73780000000000001</v>
      </c>
      <c r="BS19" s="75">
        <v>0.35909999999999997</v>
      </c>
      <c r="BT19" s="75">
        <v>0.44379999999999997</v>
      </c>
      <c r="BU19" s="75">
        <v>8.5199999999999998E-2</v>
      </c>
      <c r="BV19" s="75">
        <v>0.126</v>
      </c>
      <c r="BW19" s="75">
        <v>-1E-4</v>
      </c>
      <c r="BX19" s="75">
        <v>8.9999999999999998E-4</v>
      </c>
      <c r="BY19" s="23">
        <f t="shared" si="10"/>
        <v>1.3424999999999998</v>
      </c>
      <c r="BZ19" s="47">
        <v>0</v>
      </c>
      <c r="CA19" s="23"/>
      <c r="CB19" s="23"/>
      <c r="CC19" s="45">
        <f t="shared" si="11"/>
        <v>10.339899999999998</v>
      </c>
      <c r="CD19" s="34" t="e">
        <f>#REF!</f>
        <v>#REF!</v>
      </c>
      <c r="CE19" s="68" t="e">
        <f t="shared" si="12"/>
        <v>#REF!</v>
      </c>
    </row>
    <row r="20" spans="1:85" s="51" customFormat="1">
      <c r="A20" s="20">
        <f t="shared" si="13"/>
        <v>43817</v>
      </c>
      <c r="B20" s="46" t="s">
        <v>49</v>
      </c>
      <c r="C20" s="49">
        <f t="shared" si="0"/>
        <v>10.104500000000002</v>
      </c>
      <c r="D20" s="75">
        <v>0</v>
      </c>
      <c r="E20" s="75">
        <v>-0.59640000000000004</v>
      </c>
      <c r="F20" s="75">
        <v>-2.0097</v>
      </c>
      <c r="G20" s="75">
        <v>-0.87050000000000005</v>
      </c>
      <c r="H20" s="75">
        <v>-2.0000000000000001E-4</v>
      </c>
      <c r="I20" s="75">
        <v>2.0000000000000001E-4</v>
      </c>
      <c r="J20" s="75">
        <v>0.3236</v>
      </c>
      <c r="K20" s="75">
        <v>0.4572</v>
      </c>
      <c r="L20" s="75">
        <v>0.15620000000000001</v>
      </c>
      <c r="M20" s="75">
        <v>0.63719999999999999</v>
      </c>
      <c r="N20" s="23">
        <f t="shared" si="5"/>
        <v>-1.9024000000000005</v>
      </c>
      <c r="O20" s="75">
        <v>1.4028</v>
      </c>
      <c r="P20" s="75">
        <v>0.82530000000000003</v>
      </c>
      <c r="Q20" s="47">
        <f t="shared" si="6"/>
        <v>2.2281</v>
      </c>
      <c r="R20" s="75">
        <v>0</v>
      </c>
      <c r="S20" s="75">
        <v>0</v>
      </c>
      <c r="T20" s="75">
        <v>0</v>
      </c>
      <c r="U20" s="75">
        <v>0</v>
      </c>
      <c r="V20" s="75">
        <v>-0.2112</v>
      </c>
      <c r="W20" s="75">
        <v>-0.60960000000000003</v>
      </c>
      <c r="X20" s="75">
        <v>-1.2999999999999999E-3</v>
      </c>
      <c r="Y20" s="75">
        <v>0</v>
      </c>
      <c r="Z20" s="23">
        <f t="shared" si="1"/>
        <v>-0.82209999999999994</v>
      </c>
      <c r="AA20" s="75">
        <v>-1.0226999999999999</v>
      </c>
      <c r="AB20" s="75">
        <v>0.35489999999999999</v>
      </c>
      <c r="AC20" s="75">
        <v>2.6271</v>
      </c>
      <c r="AD20" s="75">
        <v>0.79800000000000004</v>
      </c>
      <c r="AE20" s="75">
        <v>0.52200000000000002</v>
      </c>
      <c r="AF20" s="75">
        <v>1.0656000000000001</v>
      </c>
      <c r="AG20" s="75">
        <v>2.7000000000000001E-3</v>
      </c>
      <c r="AH20" s="75">
        <v>1.6000000000000001E-3</v>
      </c>
      <c r="AI20" s="23">
        <f t="shared" si="2"/>
        <v>4.3491999999999997</v>
      </c>
      <c r="AJ20" s="75">
        <v>0.64890000000000003</v>
      </c>
      <c r="AK20" s="75">
        <v>1.2138</v>
      </c>
      <c r="AL20" s="75">
        <v>-0.58379999999999999</v>
      </c>
      <c r="AM20" s="75">
        <v>-1.7451000000000001</v>
      </c>
      <c r="AN20" s="75">
        <v>0.70920000000000005</v>
      </c>
      <c r="AO20" s="75">
        <v>0.43559999999999999</v>
      </c>
      <c r="AP20" s="75">
        <v>0</v>
      </c>
      <c r="AQ20" s="75">
        <v>0</v>
      </c>
      <c r="AR20" s="23">
        <f t="shared" si="3"/>
        <v>0.67860000000000009</v>
      </c>
      <c r="AS20" s="75">
        <v>0.26040000000000002</v>
      </c>
      <c r="AT20" s="75">
        <v>-0.34200000000000003</v>
      </c>
      <c r="AU20" s="23">
        <f t="shared" si="7"/>
        <v>-8.1600000000000006E-2</v>
      </c>
      <c r="AV20" s="75">
        <v>0</v>
      </c>
      <c r="AW20" s="75">
        <v>5.0000000000000001E-4</v>
      </c>
      <c r="AX20" s="75">
        <v>1.3580000000000001</v>
      </c>
      <c r="AY20" s="75">
        <v>1.1144000000000001</v>
      </c>
      <c r="AZ20" s="75">
        <v>-1.54E-2</v>
      </c>
      <c r="BA20" s="23">
        <f t="shared" si="8"/>
        <v>2.4575</v>
      </c>
      <c r="BB20" s="75">
        <v>0.80779999999999996</v>
      </c>
      <c r="BC20" s="75">
        <v>-0.16800000000000001</v>
      </c>
      <c r="BD20" s="75">
        <v>3.5700000000000003E-2</v>
      </c>
      <c r="BE20" s="75">
        <v>0.66639999999999999</v>
      </c>
      <c r="BF20" s="75">
        <v>-0.57120000000000004</v>
      </c>
      <c r="BG20" s="75">
        <v>0.8448</v>
      </c>
      <c r="BH20" s="50">
        <f t="shared" si="4"/>
        <v>1.6154999999999999</v>
      </c>
      <c r="BI20" s="75">
        <v>9.9400000000000002E-2</v>
      </c>
      <c r="BJ20" s="75">
        <v>-0.28839999999999999</v>
      </c>
      <c r="BK20" s="75">
        <v>0.4788</v>
      </c>
      <c r="BL20" s="75">
        <v>-0.2366</v>
      </c>
      <c r="BM20" s="23">
        <f t="shared" si="14"/>
        <v>5.3200000000000025E-2</v>
      </c>
      <c r="BN20" s="75">
        <v>-2.2791999999999999</v>
      </c>
      <c r="BO20" s="75">
        <v>2.4464000000000001</v>
      </c>
      <c r="BP20" s="23">
        <f t="shared" si="9"/>
        <v>0.16720000000000024</v>
      </c>
      <c r="BQ20" s="75">
        <v>-0.41089999999999999</v>
      </c>
      <c r="BR20" s="75">
        <v>0.72660000000000002</v>
      </c>
      <c r="BS20" s="75">
        <v>0.36120000000000002</v>
      </c>
      <c r="BT20" s="75">
        <v>0.47599999999999998</v>
      </c>
      <c r="BU20" s="75">
        <v>8.4000000000000005E-2</v>
      </c>
      <c r="BV20" s="75">
        <v>0.1236</v>
      </c>
      <c r="BW20" s="75">
        <v>-1E-4</v>
      </c>
      <c r="BX20" s="75">
        <v>8.9999999999999998E-4</v>
      </c>
      <c r="BY20" s="23">
        <f t="shared" si="10"/>
        <v>1.3613</v>
      </c>
      <c r="BZ20" s="47">
        <v>0</v>
      </c>
      <c r="CA20" s="50"/>
      <c r="CB20" s="50"/>
      <c r="CC20" s="45">
        <f t="shared" si="11"/>
        <v>10.104500000000002</v>
      </c>
      <c r="CD20" s="34" t="e">
        <f>#REF!</f>
        <v>#REF!</v>
      </c>
      <c r="CE20" s="68" t="e">
        <f t="shared" si="12"/>
        <v>#REF!</v>
      </c>
      <c r="CG20" s="5"/>
    </row>
    <row r="21" spans="1:85" s="5" customFormat="1">
      <c r="A21" s="20">
        <f t="shared" si="13"/>
        <v>43817</v>
      </c>
      <c r="B21" s="21" t="s">
        <v>50</v>
      </c>
      <c r="C21" s="22">
        <f t="shared" si="0"/>
        <v>9.1331999999999987</v>
      </c>
      <c r="D21" s="75">
        <v>0</v>
      </c>
      <c r="E21" s="75">
        <v>-0.58799999999999997</v>
      </c>
      <c r="F21" s="75">
        <v>-1.9844999999999999</v>
      </c>
      <c r="G21" s="75">
        <v>-0.89990000000000003</v>
      </c>
      <c r="H21" s="75">
        <v>-2.0000000000000001E-4</v>
      </c>
      <c r="I21" s="75">
        <v>2.0000000000000001E-4</v>
      </c>
      <c r="J21" s="75">
        <v>0.3251</v>
      </c>
      <c r="K21" s="75">
        <v>0.66600000000000004</v>
      </c>
      <c r="L21" s="75">
        <v>0.1285</v>
      </c>
      <c r="M21" s="75">
        <v>0.53280000000000005</v>
      </c>
      <c r="N21" s="23">
        <f t="shared" si="5"/>
        <v>-1.8200000000000003</v>
      </c>
      <c r="O21" s="75">
        <v>1.0331999999999999</v>
      </c>
      <c r="P21" s="75">
        <v>0.83579999999999999</v>
      </c>
      <c r="Q21" s="47">
        <f t="shared" si="6"/>
        <v>1.8689999999999998</v>
      </c>
      <c r="R21" s="75">
        <v>0</v>
      </c>
      <c r="S21" s="75">
        <v>0</v>
      </c>
      <c r="T21" s="75">
        <v>0</v>
      </c>
      <c r="U21" s="75">
        <v>0</v>
      </c>
      <c r="V21" s="75">
        <v>-0.33600000000000002</v>
      </c>
      <c r="W21" s="75">
        <v>-0.61439999999999995</v>
      </c>
      <c r="X21" s="75">
        <v>-1.2999999999999999E-3</v>
      </c>
      <c r="Y21" s="75">
        <v>0</v>
      </c>
      <c r="Z21" s="23">
        <f t="shared" si="1"/>
        <v>-0.95169999999999988</v>
      </c>
      <c r="AA21" s="75">
        <v>-1.1487000000000001</v>
      </c>
      <c r="AB21" s="75">
        <v>0.30659999999999998</v>
      </c>
      <c r="AC21" s="75">
        <v>2.6082000000000001</v>
      </c>
      <c r="AD21" s="75">
        <v>0.77280000000000004</v>
      </c>
      <c r="AE21" s="75">
        <v>0.52200000000000002</v>
      </c>
      <c r="AF21" s="75">
        <v>1.0656000000000001</v>
      </c>
      <c r="AG21" s="75">
        <v>2.7000000000000001E-3</v>
      </c>
      <c r="AH21" s="75">
        <v>1.6000000000000001E-3</v>
      </c>
      <c r="AI21" s="23">
        <f t="shared" si="2"/>
        <v>4.1307999999999998</v>
      </c>
      <c r="AJ21" s="75">
        <v>0.64890000000000003</v>
      </c>
      <c r="AK21" s="75">
        <v>1.2075</v>
      </c>
      <c r="AL21" s="75">
        <v>-0.58799999999999997</v>
      </c>
      <c r="AM21" s="75">
        <v>-1.7535000000000001</v>
      </c>
      <c r="AN21" s="75">
        <v>0.7056</v>
      </c>
      <c r="AO21" s="75">
        <v>0.41039999999999999</v>
      </c>
      <c r="AP21" s="75">
        <v>0</v>
      </c>
      <c r="AQ21" s="75">
        <v>0</v>
      </c>
      <c r="AR21" s="23">
        <f t="shared" si="3"/>
        <v>0.63090000000000013</v>
      </c>
      <c r="AS21" s="75">
        <v>0.27360000000000001</v>
      </c>
      <c r="AT21" s="75">
        <v>-0.3468</v>
      </c>
      <c r="AU21" s="23">
        <f t="shared" si="7"/>
        <v>-7.3199999999999987E-2</v>
      </c>
      <c r="AV21" s="75">
        <v>0</v>
      </c>
      <c r="AW21" s="75">
        <v>1E-3</v>
      </c>
      <c r="AX21" s="75">
        <v>1.3580000000000001</v>
      </c>
      <c r="AY21" s="75">
        <v>1.0751999999999999</v>
      </c>
      <c r="AZ21" s="75">
        <v>-1.8200000000000001E-2</v>
      </c>
      <c r="BA21" s="23">
        <f t="shared" si="8"/>
        <v>2.4159999999999995</v>
      </c>
      <c r="BB21" s="75">
        <v>0.81479999999999997</v>
      </c>
      <c r="BC21" s="75">
        <v>-0.39200000000000002</v>
      </c>
      <c r="BD21" s="75">
        <v>-1.47E-2</v>
      </c>
      <c r="BE21" s="75">
        <v>0.66359999999999997</v>
      </c>
      <c r="BF21" s="75">
        <v>-0.5736</v>
      </c>
      <c r="BG21" s="75">
        <v>0.84719999999999995</v>
      </c>
      <c r="BH21" s="23">
        <f t="shared" si="4"/>
        <v>1.3452999999999999</v>
      </c>
      <c r="BI21" s="75">
        <v>0.13439999999999999</v>
      </c>
      <c r="BJ21" s="75">
        <v>-0.28699999999999998</v>
      </c>
      <c r="BK21" s="75">
        <v>0.4662</v>
      </c>
      <c r="BL21" s="75">
        <v>-0.2324</v>
      </c>
      <c r="BM21" s="23">
        <f t="shared" si="14"/>
        <v>8.1199999999999994E-2</v>
      </c>
      <c r="BN21" s="75">
        <v>-2.2791999999999999</v>
      </c>
      <c r="BO21" s="75">
        <v>2.4552</v>
      </c>
      <c r="BP21" s="23">
        <f t="shared" si="9"/>
        <v>0.17600000000000016</v>
      </c>
      <c r="BQ21" s="75">
        <v>-0.43959999999999999</v>
      </c>
      <c r="BR21" s="75">
        <v>0.75460000000000005</v>
      </c>
      <c r="BS21" s="75">
        <v>0.36330000000000001</v>
      </c>
      <c r="BT21" s="75">
        <v>0.441</v>
      </c>
      <c r="BU21" s="75">
        <v>8.4000000000000005E-2</v>
      </c>
      <c r="BV21" s="75">
        <v>0.12479999999999999</v>
      </c>
      <c r="BW21" s="75">
        <v>-1E-4</v>
      </c>
      <c r="BX21" s="75">
        <v>8.9999999999999998E-4</v>
      </c>
      <c r="BY21" s="23">
        <f t="shared" si="10"/>
        <v>1.3289000000000002</v>
      </c>
      <c r="BZ21" s="47">
        <v>0</v>
      </c>
      <c r="CA21" s="23"/>
      <c r="CB21" s="23"/>
      <c r="CC21" s="45">
        <f t="shared" si="11"/>
        <v>9.1331999999999987</v>
      </c>
      <c r="CD21" s="34" t="e">
        <f>#REF!</f>
        <v>#REF!</v>
      </c>
      <c r="CE21" s="68" t="e">
        <f t="shared" si="12"/>
        <v>#REF!</v>
      </c>
    </row>
    <row r="22" spans="1:85" s="5" customFormat="1">
      <c r="A22" s="20">
        <f t="shared" si="13"/>
        <v>43817</v>
      </c>
      <c r="B22" s="21" t="s">
        <v>51</v>
      </c>
      <c r="C22" s="22">
        <f t="shared" si="0"/>
        <v>9.4788999999999994</v>
      </c>
      <c r="D22" s="75">
        <v>0</v>
      </c>
      <c r="E22" s="75">
        <v>-0.60619999999999996</v>
      </c>
      <c r="F22" s="75">
        <v>-1.9950000000000001</v>
      </c>
      <c r="G22" s="75">
        <v>-0.87680000000000002</v>
      </c>
      <c r="H22" s="75">
        <v>-2.0000000000000001E-4</v>
      </c>
      <c r="I22" s="75">
        <v>2.0000000000000001E-4</v>
      </c>
      <c r="J22" s="75">
        <v>0.3236</v>
      </c>
      <c r="K22" s="75">
        <v>0.63</v>
      </c>
      <c r="L22" s="75">
        <v>0.13</v>
      </c>
      <c r="M22" s="75">
        <v>0.54359999999999997</v>
      </c>
      <c r="N22" s="23">
        <f t="shared" si="5"/>
        <v>-1.8508</v>
      </c>
      <c r="O22" s="75">
        <v>1.2305999999999999</v>
      </c>
      <c r="P22" s="75">
        <v>0.8337</v>
      </c>
      <c r="Q22" s="47">
        <f t="shared" si="6"/>
        <v>2.0642999999999998</v>
      </c>
      <c r="R22" s="75">
        <v>0</v>
      </c>
      <c r="S22" s="75">
        <v>0</v>
      </c>
      <c r="T22" s="75">
        <v>0</v>
      </c>
      <c r="U22" s="75">
        <v>0</v>
      </c>
      <c r="V22" s="75">
        <v>-0.43919999999999998</v>
      </c>
      <c r="W22" s="75">
        <v>-0.61439999999999995</v>
      </c>
      <c r="X22" s="75">
        <v>-1.2999999999999999E-3</v>
      </c>
      <c r="Y22" s="75">
        <v>0</v>
      </c>
      <c r="Z22" s="23">
        <f t="shared" si="1"/>
        <v>-1.0548999999999999</v>
      </c>
      <c r="AA22" s="75">
        <v>-1.2705</v>
      </c>
      <c r="AB22" s="75">
        <v>0.3276</v>
      </c>
      <c r="AC22" s="75">
        <v>2.5137</v>
      </c>
      <c r="AD22" s="75">
        <v>0.82110000000000005</v>
      </c>
      <c r="AE22" s="75">
        <v>0.50760000000000005</v>
      </c>
      <c r="AF22" s="75">
        <v>1.0584</v>
      </c>
      <c r="AG22" s="75">
        <v>2.8E-3</v>
      </c>
      <c r="AH22" s="75">
        <v>1.6000000000000001E-3</v>
      </c>
      <c r="AI22" s="23">
        <f t="shared" si="2"/>
        <v>3.9623000000000004</v>
      </c>
      <c r="AJ22" s="75">
        <v>0.64890000000000003</v>
      </c>
      <c r="AK22" s="75">
        <v>1.2558</v>
      </c>
      <c r="AL22" s="75">
        <v>-0.58379999999999999</v>
      </c>
      <c r="AM22" s="75">
        <v>-1.7408999999999999</v>
      </c>
      <c r="AN22" s="75">
        <v>0.70920000000000005</v>
      </c>
      <c r="AO22" s="75">
        <v>0.46800000000000003</v>
      </c>
      <c r="AP22" s="75">
        <v>0</v>
      </c>
      <c r="AQ22" s="75">
        <v>0</v>
      </c>
      <c r="AR22" s="23">
        <f t="shared" si="3"/>
        <v>0.7572000000000001</v>
      </c>
      <c r="AS22" s="75">
        <v>0.26640000000000003</v>
      </c>
      <c r="AT22" s="75">
        <v>-0.34560000000000002</v>
      </c>
      <c r="AU22" s="23">
        <f t="shared" si="7"/>
        <v>-7.9199999999999993E-2</v>
      </c>
      <c r="AV22" s="75">
        <v>0</v>
      </c>
      <c r="AW22" s="75">
        <v>1E-3</v>
      </c>
      <c r="AX22" s="75">
        <v>1.3411999999999999</v>
      </c>
      <c r="AY22" s="75">
        <v>1.0331999999999999</v>
      </c>
      <c r="AZ22" s="75">
        <v>-1.6799999999999999E-2</v>
      </c>
      <c r="BA22" s="23">
        <f t="shared" si="8"/>
        <v>2.3586</v>
      </c>
      <c r="BB22" s="75">
        <v>0.80359999999999998</v>
      </c>
      <c r="BC22" s="75">
        <v>-0.315</v>
      </c>
      <c r="BD22" s="75">
        <v>0.1113</v>
      </c>
      <c r="BE22" s="75">
        <v>0.66359999999999997</v>
      </c>
      <c r="BF22" s="75">
        <v>-0.57599999999999996</v>
      </c>
      <c r="BG22" s="75">
        <v>0.84240000000000004</v>
      </c>
      <c r="BH22" s="23">
        <f t="shared" si="4"/>
        <v>1.5299</v>
      </c>
      <c r="BI22" s="75">
        <v>0.2576</v>
      </c>
      <c r="BJ22" s="75">
        <v>-0.28699999999999998</v>
      </c>
      <c r="BK22" s="75">
        <v>0.41020000000000001</v>
      </c>
      <c r="BL22" s="75">
        <v>-0.2324</v>
      </c>
      <c r="BM22" s="23">
        <f t="shared" si="14"/>
        <v>0.14840000000000003</v>
      </c>
      <c r="BN22" s="75">
        <v>-2.2879999999999998</v>
      </c>
      <c r="BO22" s="75">
        <v>2.4552</v>
      </c>
      <c r="BP22" s="23">
        <f t="shared" si="9"/>
        <v>0.16720000000000024</v>
      </c>
      <c r="BQ22" s="75">
        <v>-0.31009999999999999</v>
      </c>
      <c r="BR22" s="75">
        <v>0.74339999999999995</v>
      </c>
      <c r="BS22" s="75">
        <v>0.36259999999999998</v>
      </c>
      <c r="BT22" s="75">
        <v>0.47039999999999998</v>
      </c>
      <c r="BU22" s="75">
        <v>8.4000000000000005E-2</v>
      </c>
      <c r="BV22" s="75">
        <v>0.12479999999999999</v>
      </c>
      <c r="BW22" s="75">
        <v>-1E-4</v>
      </c>
      <c r="BX22" s="75">
        <v>8.9999999999999998E-4</v>
      </c>
      <c r="BY22" s="23">
        <f t="shared" si="10"/>
        <v>1.4759</v>
      </c>
      <c r="BZ22" s="47">
        <v>0</v>
      </c>
      <c r="CA22" s="23"/>
      <c r="CB22" s="23"/>
      <c r="CC22" s="45">
        <f t="shared" si="11"/>
        <v>9.4788999999999994</v>
      </c>
      <c r="CD22" s="34" t="e">
        <f>#REF!</f>
        <v>#REF!</v>
      </c>
      <c r="CE22" s="68" t="e">
        <f t="shared" si="12"/>
        <v>#REF!</v>
      </c>
    </row>
    <row r="23" spans="1:85" s="5" customFormat="1">
      <c r="A23" s="20">
        <f t="shared" si="13"/>
        <v>43817</v>
      </c>
      <c r="B23" s="21" t="s">
        <v>52</v>
      </c>
      <c r="C23" s="22">
        <f t="shared" si="0"/>
        <v>9.9041999999999994</v>
      </c>
      <c r="D23" s="75">
        <v>0</v>
      </c>
      <c r="E23" s="75">
        <v>-0.56979999999999997</v>
      </c>
      <c r="F23" s="75">
        <v>-1.9950000000000001</v>
      </c>
      <c r="G23" s="75">
        <v>-0.93140000000000001</v>
      </c>
      <c r="H23" s="75">
        <v>-2.0000000000000001E-4</v>
      </c>
      <c r="I23" s="75">
        <v>2.0000000000000001E-4</v>
      </c>
      <c r="J23" s="75">
        <v>0.32540000000000002</v>
      </c>
      <c r="K23" s="75">
        <v>0.61560000000000004</v>
      </c>
      <c r="L23" s="75">
        <v>0.13500000000000001</v>
      </c>
      <c r="M23" s="75">
        <v>0.54720000000000002</v>
      </c>
      <c r="N23" s="23">
        <f t="shared" si="5"/>
        <v>-1.8729999999999993</v>
      </c>
      <c r="O23" s="75">
        <v>1.6464000000000001</v>
      </c>
      <c r="P23" s="75">
        <v>0.84419999999999995</v>
      </c>
      <c r="Q23" s="47">
        <f t="shared" si="6"/>
        <v>2.4906000000000001</v>
      </c>
      <c r="R23" s="75">
        <v>0</v>
      </c>
      <c r="S23" s="75">
        <v>0</v>
      </c>
      <c r="T23" s="75">
        <v>0</v>
      </c>
      <c r="U23" s="75">
        <v>0</v>
      </c>
      <c r="V23" s="75">
        <v>-0.45839999999999997</v>
      </c>
      <c r="W23" s="75">
        <v>-0.61439999999999995</v>
      </c>
      <c r="X23" s="75">
        <v>-1.2999999999999999E-3</v>
      </c>
      <c r="Y23" s="75">
        <v>0</v>
      </c>
      <c r="Z23" s="23">
        <f t="shared" si="1"/>
        <v>-1.0741000000000001</v>
      </c>
      <c r="AA23" s="75">
        <v>-1.1318999999999999</v>
      </c>
      <c r="AB23" s="75">
        <v>0.34439999999999998</v>
      </c>
      <c r="AC23" s="75">
        <v>2.6082000000000001</v>
      </c>
      <c r="AD23" s="75">
        <v>0.89249999999999996</v>
      </c>
      <c r="AE23" s="75">
        <v>0.50760000000000005</v>
      </c>
      <c r="AF23" s="75">
        <v>1.0584</v>
      </c>
      <c r="AG23" s="75">
        <v>2.8E-3</v>
      </c>
      <c r="AH23" s="75">
        <v>1.6000000000000001E-3</v>
      </c>
      <c r="AI23" s="23">
        <f t="shared" si="2"/>
        <v>4.2835999999999999</v>
      </c>
      <c r="AJ23" s="75">
        <v>0.64890000000000003</v>
      </c>
      <c r="AK23" s="75">
        <v>1.218</v>
      </c>
      <c r="AL23" s="75">
        <v>-0.58379999999999999</v>
      </c>
      <c r="AM23" s="75">
        <v>-1.7514000000000001</v>
      </c>
      <c r="AN23" s="75">
        <v>0.62639999999999996</v>
      </c>
      <c r="AO23" s="75">
        <v>0.504</v>
      </c>
      <c r="AP23" s="75">
        <v>0</v>
      </c>
      <c r="AQ23" s="75">
        <v>0</v>
      </c>
      <c r="AR23" s="23">
        <f t="shared" si="3"/>
        <v>0.66210000000000002</v>
      </c>
      <c r="AS23" s="75">
        <v>0.27360000000000001</v>
      </c>
      <c r="AT23" s="75">
        <v>-0.34560000000000002</v>
      </c>
      <c r="AU23" s="23">
        <f t="shared" si="7"/>
        <v>-7.2000000000000008E-2</v>
      </c>
      <c r="AV23" s="75">
        <v>0</v>
      </c>
      <c r="AW23" s="75">
        <v>5.0000000000000001E-4</v>
      </c>
      <c r="AX23" s="75">
        <v>1.3580000000000001</v>
      </c>
      <c r="AY23" s="75">
        <v>1.0891999999999999</v>
      </c>
      <c r="AZ23" s="75">
        <v>-1.6799999999999999E-2</v>
      </c>
      <c r="BA23" s="23">
        <f t="shared" si="8"/>
        <v>2.4309000000000003</v>
      </c>
      <c r="BB23" s="75">
        <v>0.80779999999999996</v>
      </c>
      <c r="BC23" s="75">
        <v>-0.38080000000000003</v>
      </c>
      <c r="BD23" s="75">
        <v>0.1008</v>
      </c>
      <c r="BE23" s="75">
        <v>0.66359999999999997</v>
      </c>
      <c r="BF23" s="75">
        <v>-0.56879999999999997</v>
      </c>
      <c r="BG23" s="75">
        <v>0.8448</v>
      </c>
      <c r="BH23" s="23">
        <f t="shared" si="4"/>
        <v>1.4673999999999998</v>
      </c>
      <c r="BI23" s="75">
        <v>0.25900000000000001</v>
      </c>
      <c r="BJ23" s="75">
        <v>-0.28699999999999998</v>
      </c>
      <c r="BK23" s="75">
        <v>0.4158</v>
      </c>
      <c r="BL23" s="75">
        <v>-0.2324</v>
      </c>
      <c r="BM23" s="23">
        <f t="shared" si="14"/>
        <v>0.15540000000000004</v>
      </c>
      <c r="BN23" s="75">
        <v>-2.3408000000000002</v>
      </c>
      <c r="BO23" s="75">
        <v>2.3759999999999999</v>
      </c>
      <c r="BP23" s="23">
        <f t="shared" si="9"/>
        <v>3.5199999999999676E-2</v>
      </c>
      <c r="BQ23" s="75">
        <v>-0.37240000000000001</v>
      </c>
      <c r="BR23" s="75">
        <v>0.75739999999999996</v>
      </c>
      <c r="BS23" s="75">
        <v>0.36049999999999999</v>
      </c>
      <c r="BT23" s="75">
        <v>0.4466</v>
      </c>
      <c r="BU23" s="75">
        <v>8.2799999999999999E-2</v>
      </c>
      <c r="BV23" s="75">
        <v>0.12239999999999999</v>
      </c>
      <c r="BW23" s="75">
        <v>-1E-4</v>
      </c>
      <c r="BX23" s="75">
        <v>8.9999999999999998E-4</v>
      </c>
      <c r="BY23" s="23">
        <f t="shared" si="10"/>
        <v>1.3980999999999999</v>
      </c>
      <c r="BZ23" s="47">
        <v>0</v>
      </c>
      <c r="CA23" s="23"/>
      <c r="CB23" s="23"/>
      <c r="CC23" s="45">
        <f t="shared" si="11"/>
        <v>9.9041999999999994</v>
      </c>
      <c r="CD23" s="34" t="e">
        <f>#REF!</f>
        <v>#REF!</v>
      </c>
      <c r="CE23" s="68" t="e">
        <f t="shared" si="12"/>
        <v>#REF!</v>
      </c>
    </row>
    <row r="24" spans="1:85" s="5" customFormat="1">
      <c r="A24" s="20">
        <f t="shared" si="13"/>
        <v>43817</v>
      </c>
      <c r="B24" s="21" t="s">
        <v>53</v>
      </c>
      <c r="C24" s="22">
        <f t="shared" si="0"/>
        <v>9.9218000000000011</v>
      </c>
      <c r="D24" s="75">
        <v>0</v>
      </c>
      <c r="E24" s="75">
        <v>-0.60199999999999998</v>
      </c>
      <c r="F24" s="75">
        <v>-1.9823999999999999</v>
      </c>
      <c r="G24" s="75">
        <v>-0.90410000000000001</v>
      </c>
      <c r="H24" s="75">
        <v>-2.0000000000000001E-4</v>
      </c>
      <c r="I24" s="75">
        <v>2.0000000000000001E-4</v>
      </c>
      <c r="J24" s="75">
        <v>0.42949999999999999</v>
      </c>
      <c r="K24" s="75">
        <v>0.51119999999999999</v>
      </c>
      <c r="L24" s="75">
        <v>0.15440000000000001</v>
      </c>
      <c r="M24" s="75">
        <v>0.63</v>
      </c>
      <c r="N24" s="23">
        <f t="shared" si="5"/>
        <v>-1.7634000000000003</v>
      </c>
      <c r="O24" s="75">
        <v>1.0017</v>
      </c>
      <c r="P24" s="75">
        <v>0.86939999999999995</v>
      </c>
      <c r="Q24" s="47">
        <f t="shared" si="6"/>
        <v>1.8711</v>
      </c>
      <c r="R24" s="75">
        <v>0</v>
      </c>
      <c r="S24" s="75">
        <v>0</v>
      </c>
      <c r="T24" s="75">
        <v>0</v>
      </c>
      <c r="U24" s="75">
        <v>0</v>
      </c>
      <c r="V24" s="75">
        <v>-0.53039999999999998</v>
      </c>
      <c r="W24" s="75">
        <v>-0.60719999999999996</v>
      </c>
      <c r="X24" s="75">
        <v>-1.2999999999999999E-3</v>
      </c>
      <c r="Y24" s="75">
        <v>0</v>
      </c>
      <c r="Z24" s="23">
        <f t="shared" si="1"/>
        <v>-1.1389</v>
      </c>
      <c r="AA24" s="75">
        <v>-0.5544</v>
      </c>
      <c r="AB24" s="75">
        <v>0.3402</v>
      </c>
      <c r="AC24" s="75">
        <v>2.6543999999999999</v>
      </c>
      <c r="AD24" s="75">
        <v>0.77700000000000002</v>
      </c>
      <c r="AE24" s="75">
        <v>0.504</v>
      </c>
      <c r="AF24" s="75">
        <v>1.0511999999999999</v>
      </c>
      <c r="AG24" s="75">
        <v>2.7000000000000001E-3</v>
      </c>
      <c r="AH24" s="75">
        <v>1.6000000000000001E-3</v>
      </c>
      <c r="AI24" s="23">
        <f t="shared" si="2"/>
        <v>4.7766999999999999</v>
      </c>
      <c r="AJ24" s="75">
        <v>0.67830000000000001</v>
      </c>
      <c r="AK24" s="75">
        <v>1.2705</v>
      </c>
      <c r="AL24" s="75">
        <v>-0.59219999999999995</v>
      </c>
      <c r="AM24" s="75">
        <v>-1.7535000000000001</v>
      </c>
      <c r="AN24" s="75">
        <v>0.65159999999999996</v>
      </c>
      <c r="AO24" s="75">
        <v>0.53280000000000005</v>
      </c>
      <c r="AP24" s="75">
        <v>0</v>
      </c>
      <c r="AQ24" s="75">
        <v>0</v>
      </c>
      <c r="AR24" s="23">
        <f t="shared" si="3"/>
        <v>0.78749999999999976</v>
      </c>
      <c r="AS24" s="75">
        <v>0.28920000000000001</v>
      </c>
      <c r="AT24" s="75">
        <v>-0.34079999999999999</v>
      </c>
      <c r="AU24" s="23">
        <f t="shared" si="7"/>
        <v>-5.1599999999999979E-2</v>
      </c>
      <c r="AV24" s="75">
        <v>0</v>
      </c>
      <c r="AW24" s="75">
        <v>1E-3</v>
      </c>
      <c r="AX24" s="75">
        <v>1.3552</v>
      </c>
      <c r="AY24" s="75">
        <v>1.1200000000000001</v>
      </c>
      <c r="AZ24" s="75">
        <v>-1.6799999999999999E-2</v>
      </c>
      <c r="BA24" s="23">
        <f t="shared" si="8"/>
        <v>2.4594</v>
      </c>
      <c r="BB24" s="75">
        <v>0.81200000000000006</v>
      </c>
      <c r="BC24" s="75">
        <v>-0.32619999999999999</v>
      </c>
      <c r="BD24" s="75">
        <v>9.4500000000000001E-2</v>
      </c>
      <c r="BE24" s="75">
        <v>0.66920000000000002</v>
      </c>
      <c r="BF24" s="75">
        <v>-0.5736</v>
      </c>
      <c r="BG24" s="75">
        <v>0.84</v>
      </c>
      <c r="BH24" s="23">
        <f t="shared" si="4"/>
        <v>1.5159</v>
      </c>
      <c r="BI24" s="75">
        <v>0.25480000000000003</v>
      </c>
      <c r="BJ24" s="75">
        <v>-0.28699999999999998</v>
      </c>
      <c r="BK24" s="75">
        <v>0.4158</v>
      </c>
      <c r="BL24" s="75">
        <v>-0.23519999999999999</v>
      </c>
      <c r="BM24" s="23">
        <f t="shared" si="14"/>
        <v>0.14840000000000003</v>
      </c>
      <c r="BN24" s="75">
        <v>-2.3144</v>
      </c>
      <c r="BO24" s="75">
        <v>2.3759999999999999</v>
      </c>
      <c r="BP24" s="23">
        <f t="shared" si="9"/>
        <v>6.1599999999999877E-2</v>
      </c>
      <c r="BQ24" s="75">
        <v>-0.42699999999999999</v>
      </c>
      <c r="BR24" s="75">
        <v>0.76019999999999999</v>
      </c>
      <c r="BS24" s="75">
        <v>0.36330000000000001</v>
      </c>
      <c r="BT24" s="75">
        <v>0.35980000000000001</v>
      </c>
      <c r="BU24" s="75">
        <v>8.1600000000000006E-2</v>
      </c>
      <c r="BV24" s="75">
        <v>0.1164</v>
      </c>
      <c r="BW24" s="75">
        <v>-1E-4</v>
      </c>
      <c r="BX24" s="75">
        <v>8.9999999999999998E-4</v>
      </c>
      <c r="BY24" s="23">
        <f t="shared" si="10"/>
        <v>1.2551000000000001</v>
      </c>
      <c r="BZ24" s="47">
        <v>0</v>
      </c>
      <c r="CA24" s="23"/>
      <c r="CB24" s="23"/>
      <c r="CC24" s="45">
        <f t="shared" si="11"/>
        <v>9.9218000000000011</v>
      </c>
      <c r="CD24" s="34" t="e">
        <f>#REF!</f>
        <v>#REF!</v>
      </c>
      <c r="CE24" s="68" t="e">
        <f t="shared" si="12"/>
        <v>#REF!</v>
      </c>
    </row>
    <row r="25" spans="1:85" s="5" customFormat="1">
      <c r="A25" s="20">
        <f t="shared" si="13"/>
        <v>43817</v>
      </c>
      <c r="B25" s="21" t="s">
        <v>54</v>
      </c>
      <c r="C25" s="22">
        <f t="shared" si="0"/>
        <v>10.219399999999998</v>
      </c>
      <c r="D25" s="75">
        <v>0</v>
      </c>
      <c r="E25" s="75">
        <v>-0.58099999999999996</v>
      </c>
      <c r="F25" s="75">
        <v>-1.9886999999999999</v>
      </c>
      <c r="G25" s="75">
        <v>-0.93559999999999999</v>
      </c>
      <c r="H25" s="75">
        <v>-2.0000000000000001E-4</v>
      </c>
      <c r="I25" s="75">
        <v>2.0000000000000001E-4</v>
      </c>
      <c r="J25" s="75">
        <v>0.46550000000000002</v>
      </c>
      <c r="K25" s="75">
        <v>0.35639999999999999</v>
      </c>
      <c r="L25" s="75">
        <v>0.1696</v>
      </c>
      <c r="M25" s="75">
        <v>0.75600000000000001</v>
      </c>
      <c r="N25" s="23">
        <f t="shared" si="5"/>
        <v>-1.7578000000000003</v>
      </c>
      <c r="O25" s="75">
        <v>1.2138</v>
      </c>
      <c r="P25" s="75">
        <v>0.88200000000000001</v>
      </c>
      <c r="Q25" s="47">
        <f t="shared" si="6"/>
        <v>2.0958000000000001</v>
      </c>
      <c r="R25" s="75">
        <v>0</v>
      </c>
      <c r="S25" s="75">
        <v>0</v>
      </c>
      <c r="T25" s="75">
        <v>0</v>
      </c>
      <c r="U25" s="75">
        <v>0</v>
      </c>
      <c r="V25" s="75">
        <v>-0.41520000000000001</v>
      </c>
      <c r="W25" s="75">
        <v>-0.61199999999999999</v>
      </c>
      <c r="X25" s="75">
        <v>-1.2999999999999999E-3</v>
      </c>
      <c r="Y25" s="75">
        <v>0</v>
      </c>
      <c r="Z25" s="23">
        <f t="shared" si="1"/>
        <v>-1.0285000000000002</v>
      </c>
      <c r="AA25" s="75">
        <v>-0.66569999999999996</v>
      </c>
      <c r="AB25" s="75">
        <v>0.31709999999999999</v>
      </c>
      <c r="AC25" s="75">
        <v>2.6375999999999999</v>
      </c>
      <c r="AD25" s="75">
        <v>0.82110000000000005</v>
      </c>
      <c r="AE25" s="75">
        <v>0.504</v>
      </c>
      <c r="AF25" s="75">
        <v>1.044</v>
      </c>
      <c r="AG25" s="75">
        <v>2.8E-3</v>
      </c>
      <c r="AH25" s="75">
        <v>1.6000000000000001E-3</v>
      </c>
      <c r="AI25" s="23">
        <f t="shared" si="2"/>
        <v>4.6624999999999996</v>
      </c>
      <c r="AJ25" s="75">
        <v>0.6573</v>
      </c>
      <c r="AK25" s="75">
        <v>1.2516</v>
      </c>
      <c r="AL25" s="75">
        <v>-0.57540000000000002</v>
      </c>
      <c r="AM25" s="75">
        <v>-1.7430000000000001</v>
      </c>
      <c r="AN25" s="75">
        <v>0.6552</v>
      </c>
      <c r="AO25" s="75">
        <v>0.56159999999999999</v>
      </c>
      <c r="AP25" s="75">
        <v>0</v>
      </c>
      <c r="AQ25" s="75">
        <v>0</v>
      </c>
      <c r="AR25" s="23">
        <f t="shared" si="3"/>
        <v>0.8072999999999998</v>
      </c>
      <c r="AS25" s="75">
        <v>0.27839999999999998</v>
      </c>
      <c r="AT25" s="75">
        <v>-0.3468</v>
      </c>
      <c r="AU25" s="23">
        <f t="shared" si="7"/>
        <v>-6.8400000000000016E-2</v>
      </c>
      <c r="AV25" s="75">
        <v>0</v>
      </c>
      <c r="AW25" s="75">
        <v>5.0000000000000001E-4</v>
      </c>
      <c r="AX25" s="75">
        <v>1.3915999999999999</v>
      </c>
      <c r="AY25" s="75">
        <v>1.1144000000000001</v>
      </c>
      <c r="AZ25" s="75">
        <v>-1.6799999999999999E-2</v>
      </c>
      <c r="BA25" s="23">
        <f t="shared" si="8"/>
        <v>2.4897</v>
      </c>
      <c r="BB25" s="75">
        <v>0.80500000000000005</v>
      </c>
      <c r="BC25" s="75">
        <v>-0.17780000000000001</v>
      </c>
      <c r="BD25" s="75">
        <v>5.8799999999999998E-2</v>
      </c>
      <c r="BE25" s="75">
        <v>0.66639999999999999</v>
      </c>
      <c r="BF25" s="75">
        <v>-0.57599999999999996</v>
      </c>
      <c r="BG25" s="75">
        <v>0.83760000000000001</v>
      </c>
      <c r="BH25" s="23">
        <f t="shared" si="4"/>
        <v>1.6139999999999999</v>
      </c>
      <c r="BI25" s="75">
        <v>0.26179999999999998</v>
      </c>
      <c r="BJ25" s="75">
        <v>-0.2954</v>
      </c>
      <c r="BK25" s="75">
        <v>0.4088</v>
      </c>
      <c r="BL25" s="75">
        <v>-0.25340000000000001</v>
      </c>
      <c r="BM25" s="23">
        <f t="shared" si="14"/>
        <v>0.12179999999999996</v>
      </c>
      <c r="BN25" s="75">
        <v>-2.3144</v>
      </c>
      <c r="BO25" s="75">
        <v>2.3672</v>
      </c>
      <c r="BP25" s="23">
        <f t="shared" si="9"/>
        <v>5.2799999999999958E-2</v>
      </c>
      <c r="BQ25" s="75">
        <v>-0.42349999999999999</v>
      </c>
      <c r="BR25" s="75">
        <v>0.71260000000000001</v>
      </c>
      <c r="BS25" s="75">
        <v>0.36330000000000001</v>
      </c>
      <c r="BT25" s="75">
        <v>0.37659999999999999</v>
      </c>
      <c r="BU25" s="75">
        <v>8.2799999999999999E-2</v>
      </c>
      <c r="BV25" s="75">
        <v>0.1176</v>
      </c>
      <c r="BW25" s="75">
        <v>-1E-4</v>
      </c>
      <c r="BX25" s="75">
        <v>8.9999999999999998E-4</v>
      </c>
      <c r="BY25" s="23">
        <f t="shared" si="10"/>
        <v>1.2302</v>
      </c>
      <c r="BZ25" s="47">
        <v>0</v>
      </c>
      <c r="CA25" s="23"/>
      <c r="CB25" s="23"/>
      <c r="CC25" s="45">
        <f t="shared" si="11"/>
        <v>10.219399999999998</v>
      </c>
      <c r="CD25" s="34" t="e">
        <f>#REF!</f>
        <v>#REF!</v>
      </c>
      <c r="CE25" s="68" t="e">
        <f t="shared" si="12"/>
        <v>#REF!</v>
      </c>
    </row>
    <row r="26" spans="1:85" s="5" customFormat="1">
      <c r="A26" s="20">
        <f t="shared" si="13"/>
        <v>43817</v>
      </c>
      <c r="B26" s="46" t="s">
        <v>55</v>
      </c>
      <c r="C26" s="22">
        <f t="shared" si="0"/>
        <v>10.158099999999999</v>
      </c>
      <c r="D26" s="75">
        <v>0</v>
      </c>
      <c r="E26" s="75">
        <v>-0.58240000000000003</v>
      </c>
      <c r="F26" s="75">
        <v>-1.9928999999999999</v>
      </c>
      <c r="G26" s="75">
        <v>-0.92820000000000003</v>
      </c>
      <c r="H26" s="75">
        <v>-2.0000000000000001E-4</v>
      </c>
      <c r="I26" s="75">
        <v>2.0000000000000001E-4</v>
      </c>
      <c r="J26" s="75">
        <v>0.4637</v>
      </c>
      <c r="K26" s="75">
        <v>0.38879999999999998</v>
      </c>
      <c r="L26" s="75">
        <v>0.1681</v>
      </c>
      <c r="M26" s="75">
        <v>0.72719999999999996</v>
      </c>
      <c r="N26" s="23">
        <f t="shared" si="5"/>
        <v>-1.7557</v>
      </c>
      <c r="O26" s="75">
        <v>1.0689</v>
      </c>
      <c r="P26" s="75">
        <v>0.89249999999999996</v>
      </c>
      <c r="Q26" s="47">
        <f t="shared" si="6"/>
        <v>1.9613999999999998</v>
      </c>
      <c r="R26" s="75">
        <v>0</v>
      </c>
      <c r="S26" s="75">
        <v>0</v>
      </c>
      <c r="T26" s="75">
        <v>0</v>
      </c>
      <c r="U26" s="75">
        <v>0</v>
      </c>
      <c r="V26" s="75">
        <v>-0.30480000000000002</v>
      </c>
      <c r="W26" s="75">
        <v>-0.61199999999999999</v>
      </c>
      <c r="X26" s="75">
        <v>-1.2999999999999999E-3</v>
      </c>
      <c r="Y26" s="75">
        <v>0</v>
      </c>
      <c r="Z26" s="23">
        <f t="shared" si="1"/>
        <v>-0.91810000000000003</v>
      </c>
      <c r="AA26" s="75">
        <v>-0.71609999999999996</v>
      </c>
      <c r="AB26" s="75">
        <v>0.315</v>
      </c>
      <c r="AC26" s="75">
        <v>2.5956000000000001</v>
      </c>
      <c r="AD26" s="75">
        <v>0.87570000000000003</v>
      </c>
      <c r="AE26" s="75">
        <v>0.50039999999999996</v>
      </c>
      <c r="AF26" s="75">
        <v>1.044</v>
      </c>
      <c r="AG26" s="75">
        <v>2.8E-3</v>
      </c>
      <c r="AH26" s="75">
        <v>1.6000000000000001E-3</v>
      </c>
      <c r="AI26" s="23">
        <f t="shared" si="2"/>
        <v>4.6189999999999998</v>
      </c>
      <c r="AJ26" s="75">
        <v>0.64470000000000005</v>
      </c>
      <c r="AK26" s="75">
        <v>1.2957000000000001</v>
      </c>
      <c r="AL26" s="75">
        <v>-0.58589999999999998</v>
      </c>
      <c r="AM26" s="75">
        <v>-1.7472000000000001</v>
      </c>
      <c r="AN26" s="75">
        <v>0.6804</v>
      </c>
      <c r="AO26" s="75">
        <v>0.55800000000000005</v>
      </c>
      <c r="AP26" s="75">
        <v>0</v>
      </c>
      <c r="AQ26" s="75">
        <v>0</v>
      </c>
      <c r="AR26" s="23">
        <f t="shared" si="3"/>
        <v>0.84570000000000023</v>
      </c>
      <c r="AS26" s="75">
        <v>0.27600000000000002</v>
      </c>
      <c r="AT26" s="75">
        <v>-0.35160000000000002</v>
      </c>
      <c r="AU26" s="23">
        <f t="shared" si="7"/>
        <v>-7.5600000000000001E-2</v>
      </c>
      <c r="AV26" s="75">
        <v>0</v>
      </c>
      <c r="AW26" s="75">
        <v>1E-3</v>
      </c>
      <c r="AX26" s="75">
        <v>1.302</v>
      </c>
      <c r="AY26" s="75">
        <v>1.1115999999999999</v>
      </c>
      <c r="AZ26" s="75">
        <v>-1.6799999999999999E-2</v>
      </c>
      <c r="BA26" s="23">
        <f t="shared" si="8"/>
        <v>2.3978000000000002</v>
      </c>
      <c r="BB26" s="75">
        <v>0.80220000000000002</v>
      </c>
      <c r="BC26" s="75">
        <v>-0.23380000000000001</v>
      </c>
      <c r="BD26" s="75">
        <v>9.4500000000000001E-2</v>
      </c>
      <c r="BE26" s="75">
        <v>0.66080000000000005</v>
      </c>
      <c r="BF26" s="75">
        <v>-0.59040000000000004</v>
      </c>
      <c r="BG26" s="75">
        <v>0.83760000000000001</v>
      </c>
      <c r="BH26" s="47">
        <f t="shared" si="4"/>
        <v>1.5709</v>
      </c>
      <c r="BI26" s="75">
        <v>0.2576</v>
      </c>
      <c r="BJ26" s="75">
        <v>-0.29399999999999998</v>
      </c>
      <c r="BK26" s="75">
        <v>0.40739999999999998</v>
      </c>
      <c r="BL26" s="75">
        <v>-0.25480000000000003</v>
      </c>
      <c r="BM26" s="23">
        <f t="shared" si="14"/>
        <v>0.11619999999999997</v>
      </c>
      <c r="BN26" s="75">
        <v>-2.3144</v>
      </c>
      <c r="BO26" s="75">
        <v>2.3847999999999998</v>
      </c>
      <c r="BP26" s="23">
        <f t="shared" si="9"/>
        <v>7.0399999999999796E-2</v>
      </c>
      <c r="BQ26" s="75">
        <v>-0.39340000000000003</v>
      </c>
      <c r="BR26" s="75">
        <v>0.76859999999999995</v>
      </c>
      <c r="BS26" s="75">
        <v>0.36330000000000001</v>
      </c>
      <c r="BT26" s="75">
        <v>0.38640000000000002</v>
      </c>
      <c r="BU26" s="75">
        <v>8.1600000000000006E-2</v>
      </c>
      <c r="BV26" s="75">
        <v>0.1188</v>
      </c>
      <c r="BW26" s="75">
        <v>-1E-4</v>
      </c>
      <c r="BX26" s="75">
        <v>8.9999999999999998E-4</v>
      </c>
      <c r="BY26" s="23">
        <f t="shared" si="10"/>
        <v>1.3261000000000001</v>
      </c>
      <c r="BZ26" s="47">
        <v>0</v>
      </c>
      <c r="CA26" s="23"/>
      <c r="CB26" s="23"/>
      <c r="CC26" s="45">
        <f t="shared" si="11"/>
        <v>10.158099999999999</v>
      </c>
      <c r="CD26" s="34" t="e">
        <f>#REF!</f>
        <v>#REF!</v>
      </c>
      <c r="CE26" s="68" t="e">
        <f t="shared" si="12"/>
        <v>#REF!</v>
      </c>
    </row>
    <row r="27" spans="1:85" s="52" customFormat="1">
      <c r="A27" s="20">
        <f t="shared" si="13"/>
        <v>43817</v>
      </c>
      <c r="B27" s="21" t="s">
        <v>56</v>
      </c>
      <c r="C27" s="22">
        <f t="shared" si="0"/>
        <v>11.019999999999998</v>
      </c>
      <c r="D27" s="75">
        <v>0</v>
      </c>
      <c r="E27" s="75">
        <v>-0.59079999999999999</v>
      </c>
      <c r="F27" s="75">
        <v>-1.9802999999999999</v>
      </c>
      <c r="G27" s="75">
        <v>-0.93030000000000002</v>
      </c>
      <c r="H27" s="75">
        <v>-2.0000000000000001E-4</v>
      </c>
      <c r="I27" s="75">
        <v>2.0000000000000001E-4</v>
      </c>
      <c r="J27" s="75">
        <v>0.4662</v>
      </c>
      <c r="K27" s="75">
        <v>0.36720000000000003</v>
      </c>
      <c r="L27" s="75">
        <v>0.17030000000000001</v>
      </c>
      <c r="M27" s="75">
        <v>0.70920000000000005</v>
      </c>
      <c r="N27" s="23">
        <f t="shared" si="5"/>
        <v>-1.7884999999999995</v>
      </c>
      <c r="O27" s="75">
        <v>1.4867999999999999</v>
      </c>
      <c r="P27" s="75">
        <v>0.89459999999999995</v>
      </c>
      <c r="Q27" s="47">
        <f t="shared" si="6"/>
        <v>2.3813999999999997</v>
      </c>
      <c r="R27" s="75">
        <v>0</v>
      </c>
      <c r="S27" s="75">
        <v>0</v>
      </c>
      <c r="T27" s="75">
        <v>0</v>
      </c>
      <c r="U27" s="75">
        <v>0</v>
      </c>
      <c r="V27" s="75">
        <v>-0.19439999999999999</v>
      </c>
      <c r="W27" s="75">
        <v>-0.60719999999999996</v>
      </c>
      <c r="X27" s="75">
        <v>-1.2999999999999999E-3</v>
      </c>
      <c r="Y27" s="75">
        <v>0</v>
      </c>
      <c r="Z27" s="23">
        <f t="shared" si="1"/>
        <v>-0.80289999999999995</v>
      </c>
      <c r="AA27" s="75">
        <v>-0.61739999999999995</v>
      </c>
      <c r="AB27" s="75">
        <v>0.3528</v>
      </c>
      <c r="AC27" s="75">
        <v>2.6229</v>
      </c>
      <c r="AD27" s="75">
        <v>0.78749999999999998</v>
      </c>
      <c r="AE27" s="75">
        <v>0.51119999999999999</v>
      </c>
      <c r="AF27" s="75">
        <v>1.0584</v>
      </c>
      <c r="AG27" s="75">
        <v>2.8E-3</v>
      </c>
      <c r="AH27" s="75">
        <v>1.6000000000000001E-3</v>
      </c>
      <c r="AI27" s="23">
        <f t="shared" si="2"/>
        <v>4.7197999999999993</v>
      </c>
      <c r="AJ27" s="75">
        <v>0.66569999999999996</v>
      </c>
      <c r="AK27" s="75">
        <v>1.2788999999999999</v>
      </c>
      <c r="AL27" s="75">
        <v>-0.58169999999999999</v>
      </c>
      <c r="AM27" s="75">
        <v>-1.7430000000000001</v>
      </c>
      <c r="AN27" s="75">
        <v>0.58679999999999999</v>
      </c>
      <c r="AO27" s="75">
        <v>0.55800000000000005</v>
      </c>
      <c r="AP27" s="75">
        <v>0</v>
      </c>
      <c r="AQ27" s="75">
        <v>0</v>
      </c>
      <c r="AR27" s="23">
        <f t="shared" si="3"/>
        <v>0.76469999999999971</v>
      </c>
      <c r="AS27" s="75">
        <v>0.27239999999999998</v>
      </c>
      <c r="AT27" s="75">
        <v>-0.3468</v>
      </c>
      <c r="AU27" s="23">
        <f t="shared" si="7"/>
        <v>-7.4400000000000022E-2</v>
      </c>
      <c r="AV27" s="75">
        <v>0</v>
      </c>
      <c r="AW27" s="75">
        <v>5.0000000000000001E-4</v>
      </c>
      <c r="AX27" s="75">
        <v>1.302</v>
      </c>
      <c r="AY27" s="75">
        <v>1.1368</v>
      </c>
      <c r="AZ27" s="75">
        <v>-1.6799999999999999E-2</v>
      </c>
      <c r="BA27" s="23">
        <f t="shared" si="8"/>
        <v>2.4225000000000003</v>
      </c>
      <c r="BB27" s="75">
        <v>0.81200000000000006</v>
      </c>
      <c r="BC27" s="75">
        <v>-0.2324</v>
      </c>
      <c r="BD27" s="75">
        <v>0.13020000000000001</v>
      </c>
      <c r="BE27" s="75">
        <v>0.65239999999999998</v>
      </c>
      <c r="BF27" s="75">
        <v>-0.57599999999999996</v>
      </c>
      <c r="BG27" s="75">
        <v>0.84</v>
      </c>
      <c r="BH27" s="23">
        <f t="shared" si="4"/>
        <v>1.6262000000000001</v>
      </c>
      <c r="BI27" s="75">
        <v>0.26179999999999998</v>
      </c>
      <c r="BJ27" s="75">
        <v>-0.2954</v>
      </c>
      <c r="BK27" s="75">
        <v>0.40739999999999998</v>
      </c>
      <c r="BL27" s="75">
        <v>-0.25480000000000003</v>
      </c>
      <c r="BM27" s="23">
        <f t="shared" si="14"/>
        <v>0.11899999999999994</v>
      </c>
      <c r="BN27" s="75">
        <v>-2.2528000000000001</v>
      </c>
      <c r="BO27" s="75">
        <v>2.4992000000000001</v>
      </c>
      <c r="BP27" s="23">
        <f t="shared" si="9"/>
        <v>0.24639999999999995</v>
      </c>
      <c r="BQ27" s="75">
        <v>-0.3206</v>
      </c>
      <c r="BR27" s="75">
        <v>0.76439999999999997</v>
      </c>
      <c r="BS27" s="75">
        <v>0.36399999999999999</v>
      </c>
      <c r="BT27" s="75">
        <v>0.39200000000000002</v>
      </c>
      <c r="BU27" s="75">
        <v>8.2799999999999999E-2</v>
      </c>
      <c r="BV27" s="75">
        <v>0.12239999999999999</v>
      </c>
      <c r="BW27" s="75">
        <v>-1E-4</v>
      </c>
      <c r="BX27" s="75">
        <v>8.9999999999999998E-4</v>
      </c>
      <c r="BY27" s="23">
        <f t="shared" si="10"/>
        <v>1.4057999999999999</v>
      </c>
      <c r="BZ27" s="47">
        <v>0</v>
      </c>
      <c r="CA27" s="23"/>
      <c r="CB27" s="23"/>
      <c r="CC27" s="45">
        <f t="shared" si="11"/>
        <v>11.019999999999998</v>
      </c>
      <c r="CD27" s="34" t="e">
        <f>#REF!</f>
        <v>#REF!</v>
      </c>
      <c r="CE27" s="68" t="e">
        <f t="shared" si="12"/>
        <v>#REF!</v>
      </c>
      <c r="CG27" s="5"/>
    </row>
    <row r="28" spans="1:85" s="5" customFormat="1">
      <c r="A28" s="20">
        <f t="shared" si="13"/>
        <v>43817</v>
      </c>
      <c r="B28" s="21" t="s">
        <v>57</v>
      </c>
      <c r="C28" s="22">
        <f t="shared" si="0"/>
        <v>10.792199999999999</v>
      </c>
      <c r="D28" s="75">
        <v>0</v>
      </c>
      <c r="E28" s="75">
        <v>-0.62439999999999996</v>
      </c>
      <c r="F28" s="75">
        <v>-1.9886999999999999</v>
      </c>
      <c r="G28" s="75">
        <v>-0.91979999999999995</v>
      </c>
      <c r="H28" s="75">
        <v>-2.0000000000000001E-4</v>
      </c>
      <c r="I28" s="75">
        <v>2.0000000000000001E-4</v>
      </c>
      <c r="J28" s="75">
        <v>0.46729999999999999</v>
      </c>
      <c r="K28" s="75">
        <v>0.38159999999999999</v>
      </c>
      <c r="L28" s="75">
        <v>0.1681</v>
      </c>
      <c r="M28" s="75">
        <v>0.72719999999999996</v>
      </c>
      <c r="N28" s="23">
        <f t="shared" si="5"/>
        <v>-1.7887</v>
      </c>
      <c r="O28" s="75">
        <v>1.1697</v>
      </c>
      <c r="P28" s="75">
        <v>0.87780000000000002</v>
      </c>
      <c r="Q28" s="47">
        <f t="shared" si="6"/>
        <v>2.0474999999999999</v>
      </c>
      <c r="R28" s="75">
        <v>0</v>
      </c>
      <c r="S28" s="75">
        <v>0</v>
      </c>
      <c r="T28" s="75">
        <v>0</v>
      </c>
      <c r="U28" s="75">
        <v>0</v>
      </c>
      <c r="V28" s="75">
        <v>-7.9200000000000007E-2</v>
      </c>
      <c r="W28" s="75">
        <v>-0.6048</v>
      </c>
      <c r="X28" s="75">
        <v>-1.2999999999999999E-3</v>
      </c>
      <c r="Y28" s="75">
        <v>0</v>
      </c>
      <c r="Z28" s="23">
        <f t="shared" si="1"/>
        <v>-0.68530000000000002</v>
      </c>
      <c r="AA28" s="75">
        <v>-0.65310000000000001</v>
      </c>
      <c r="AB28" s="75">
        <v>0.315</v>
      </c>
      <c r="AC28" s="75">
        <v>2.625</v>
      </c>
      <c r="AD28" s="75">
        <v>0.8337</v>
      </c>
      <c r="AE28" s="75">
        <v>0.51480000000000004</v>
      </c>
      <c r="AF28" s="75">
        <v>1.0656000000000001</v>
      </c>
      <c r="AG28" s="75">
        <v>2.8E-3</v>
      </c>
      <c r="AH28" s="75">
        <v>1.6000000000000001E-3</v>
      </c>
      <c r="AI28" s="23">
        <f t="shared" si="2"/>
        <v>4.7054</v>
      </c>
      <c r="AJ28" s="75">
        <v>0.58379999999999999</v>
      </c>
      <c r="AK28" s="75">
        <v>1.2936000000000001</v>
      </c>
      <c r="AL28" s="75">
        <v>-0.56910000000000005</v>
      </c>
      <c r="AM28" s="75">
        <v>-1.7514000000000001</v>
      </c>
      <c r="AN28" s="75">
        <v>0.77400000000000002</v>
      </c>
      <c r="AO28" s="75">
        <v>0.57599999999999996</v>
      </c>
      <c r="AP28" s="75">
        <v>0</v>
      </c>
      <c r="AQ28" s="75">
        <v>0</v>
      </c>
      <c r="AR28" s="23">
        <f t="shared" si="3"/>
        <v>0.90689999999999993</v>
      </c>
      <c r="AS28" s="75">
        <v>0.2772</v>
      </c>
      <c r="AT28" s="75">
        <v>-0.35399999999999998</v>
      </c>
      <c r="AU28" s="23">
        <f t="shared" si="7"/>
        <v>-7.6799999999999979E-2</v>
      </c>
      <c r="AV28" s="75">
        <v>0</v>
      </c>
      <c r="AW28" s="75">
        <v>1E-3</v>
      </c>
      <c r="AX28" s="75">
        <v>1.3048</v>
      </c>
      <c r="AY28" s="75">
        <v>1.1508</v>
      </c>
      <c r="AZ28" s="75">
        <v>-1.6799999999999999E-2</v>
      </c>
      <c r="BA28" s="23">
        <f t="shared" si="8"/>
        <v>2.4398</v>
      </c>
      <c r="BB28" s="75">
        <v>0.81200000000000006</v>
      </c>
      <c r="BC28" s="75">
        <v>-0.252</v>
      </c>
      <c r="BD28" s="75">
        <v>9.2399999999999996E-2</v>
      </c>
      <c r="BE28" s="75">
        <v>0.67479999999999996</v>
      </c>
      <c r="BF28" s="75">
        <v>-0.56640000000000001</v>
      </c>
      <c r="BG28" s="75">
        <v>0.84240000000000004</v>
      </c>
      <c r="BH28" s="23">
        <f t="shared" si="4"/>
        <v>1.6032</v>
      </c>
      <c r="BI28" s="75">
        <v>0.25900000000000001</v>
      </c>
      <c r="BJ28" s="75">
        <v>-0.2954</v>
      </c>
      <c r="BK28" s="75">
        <v>0.40739999999999998</v>
      </c>
      <c r="BL28" s="75">
        <v>-0.25340000000000001</v>
      </c>
      <c r="BM28" s="23">
        <f t="shared" si="14"/>
        <v>0.11759999999999998</v>
      </c>
      <c r="BN28" s="75">
        <v>-2.2879999999999998</v>
      </c>
      <c r="BO28" s="75">
        <v>2.464</v>
      </c>
      <c r="BP28" s="23">
        <f t="shared" si="9"/>
        <v>0.17600000000000016</v>
      </c>
      <c r="BQ28" s="75">
        <v>-0.36959999999999998</v>
      </c>
      <c r="BR28" s="75">
        <v>0.75039999999999996</v>
      </c>
      <c r="BS28" s="75">
        <v>0.3654</v>
      </c>
      <c r="BT28" s="75">
        <v>0.39200000000000002</v>
      </c>
      <c r="BU28" s="75">
        <v>8.2799999999999999E-2</v>
      </c>
      <c r="BV28" s="75">
        <v>0.12479999999999999</v>
      </c>
      <c r="BW28" s="75">
        <v>-1E-4</v>
      </c>
      <c r="BX28" s="75">
        <v>8.9999999999999998E-4</v>
      </c>
      <c r="BY28" s="23">
        <f t="shared" si="10"/>
        <v>1.3465999999999998</v>
      </c>
      <c r="BZ28" s="47">
        <v>0</v>
      </c>
      <c r="CA28" s="23"/>
      <c r="CB28" s="23"/>
      <c r="CC28" s="45">
        <f t="shared" si="11"/>
        <v>10.792199999999999</v>
      </c>
      <c r="CD28" s="34" t="e">
        <f>#REF!</f>
        <v>#REF!</v>
      </c>
      <c r="CE28" s="68" t="e">
        <f t="shared" si="12"/>
        <v>#REF!</v>
      </c>
    </row>
    <row r="29" spans="1:85" s="5" customFormat="1">
      <c r="A29" s="20">
        <f t="shared" si="13"/>
        <v>43817</v>
      </c>
      <c r="B29" s="21" t="s">
        <v>58</v>
      </c>
      <c r="C29" s="22">
        <f t="shared" si="0"/>
        <v>10.834599999999998</v>
      </c>
      <c r="D29" s="75">
        <v>0</v>
      </c>
      <c r="E29" s="75">
        <v>-0.61040000000000005</v>
      </c>
      <c r="F29" s="75">
        <v>-1.9971000000000001</v>
      </c>
      <c r="G29" s="75">
        <v>-0.93030000000000002</v>
      </c>
      <c r="H29" s="75">
        <v>-2.0000000000000001E-4</v>
      </c>
      <c r="I29" s="75">
        <v>2.0000000000000001E-4</v>
      </c>
      <c r="J29" s="75">
        <v>0.46729999999999999</v>
      </c>
      <c r="K29" s="75">
        <v>0.39600000000000002</v>
      </c>
      <c r="L29" s="75">
        <v>0.1678</v>
      </c>
      <c r="M29" s="75">
        <v>0.74519999999999997</v>
      </c>
      <c r="N29" s="23">
        <f t="shared" si="5"/>
        <v>-1.7614999999999998</v>
      </c>
      <c r="O29" s="75">
        <v>1.2957000000000001</v>
      </c>
      <c r="P29" s="75">
        <v>0.89459999999999995</v>
      </c>
      <c r="Q29" s="47">
        <f t="shared" si="6"/>
        <v>2.1903000000000001</v>
      </c>
      <c r="R29" s="75">
        <v>0</v>
      </c>
      <c r="S29" s="75">
        <v>0</v>
      </c>
      <c r="T29" s="75">
        <v>0</v>
      </c>
      <c r="U29" s="75">
        <v>0</v>
      </c>
      <c r="V29" s="75">
        <v>6.9599999999999995E-2</v>
      </c>
      <c r="W29" s="75">
        <v>-0.61199999999999999</v>
      </c>
      <c r="X29" s="75">
        <v>-1.2999999999999999E-3</v>
      </c>
      <c r="Y29" s="75">
        <v>0</v>
      </c>
      <c r="Z29" s="23">
        <f t="shared" si="1"/>
        <v>-0.54369999999999996</v>
      </c>
      <c r="AA29" s="75">
        <v>-0.73080000000000001</v>
      </c>
      <c r="AB29" s="75">
        <v>0.28349999999999997</v>
      </c>
      <c r="AC29" s="75">
        <v>2.5830000000000002</v>
      </c>
      <c r="AD29" s="75">
        <v>0.8589</v>
      </c>
      <c r="AE29" s="75">
        <v>0.51480000000000004</v>
      </c>
      <c r="AF29" s="75">
        <v>1.0656000000000001</v>
      </c>
      <c r="AG29" s="75">
        <v>2.8E-3</v>
      </c>
      <c r="AH29" s="75">
        <v>1.6000000000000001E-3</v>
      </c>
      <c r="AI29" s="23">
        <f t="shared" si="2"/>
        <v>4.5793999999999997</v>
      </c>
      <c r="AJ29" s="75">
        <v>0.53339999999999999</v>
      </c>
      <c r="AK29" s="75">
        <v>1.1886000000000001</v>
      </c>
      <c r="AL29" s="75">
        <v>-0.56910000000000005</v>
      </c>
      <c r="AM29" s="75">
        <v>-1.7408999999999999</v>
      </c>
      <c r="AN29" s="75">
        <v>0.72360000000000002</v>
      </c>
      <c r="AO29" s="75">
        <v>0.57240000000000002</v>
      </c>
      <c r="AP29" s="75">
        <v>0</v>
      </c>
      <c r="AQ29" s="75">
        <v>0</v>
      </c>
      <c r="AR29" s="23">
        <f t="shared" si="3"/>
        <v>0.70799999999999996</v>
      </c>
      <c r="AS29" s="75">
        <v>0.27360000000000001</v>
      </c>
      <c r="AT29" s="75">
        <v>-0.35399999999999998</v>
      </c>
      <c r="AU29" s="23">
        <f t="shared" si="7"/>
        <v>-8.0399999999999971E-2</v>
      </c>
      <c r="AV29" s="75">
        <v>0</v>
      </c>
      <c r="AW29" s="75">
        <v>5.0000000000000001E-4</v>
      </c>
      <c r="AX29" s="75">
        <v>1.274</v>
      </c>
      <c r="AY29" s="75">
        <v>1.1368</v>
      </c>
      <c r="AZ29" s="75">
        <v>-1.6799999999999999E-2</v>
      </c>
      <c r="BA29" s="23">
        <f t="shared" si="8"/>
        <v>2.3944999999999999</v>
      </c>
      <c r="BB29" s="75">
        <v>0.80220000000000002</v>
      </c>
      <c r="BC29" s="75">
        <v>-0.16239999999999999</v>
      </c>
      <c r="BD29" s="75">
        <v>7.7700000000000005E-2</v>
      </c>
      <c r="BE29" s="75">
        <v>0.67479999999999996</v>
      </c>
      <c r="BF29" s="75">
        <v>-0.57840000000000003</v>
      </c>
      <c r="BG29" s="75">
        <v>0.85440000000000005</v>
      </c>
      <c r="BH29" s="23">
        <f t="shared" si="4"/>
        <v>1.6683000000000001</v>
      </c>
      <c r="BI29" s="75">
        <v>0.26319999999999999</v>
      </c>
      <c r="BJ29" s="75">
        <v>-0.29680000000000001</v>
      </c>
      <c r="BK29" s="75">
        <v>0.40600000000000003</v>
      </c>
      <c r="BL29" s="75">
        <v>-0.25619999999999998</v>
      </c>
      <c r="BM29" s="23">
        <f t="shared" si="14"/>
        <v>0.11620000000000003</v>
      </c>
      <c r="BN29" s="75">
        <v>-2.2879999999999998</v>
      </c>
      <c r="BO29" s="75">
        <v>2.464</v>
      </c>
      <c r="BP29" s="23">
        <f t="shared" si="9"/>
        <v>0.17600000000000016</v>
      </c>
      <c r="BQ29" s="75">
        <v>-0.3871</v>
      </c>
      <c r="BR29" s="75">
        <v>0.75600000000000001</v>
      </c>
      <c r="BS29" s="75">
        <v>0.36399999999999999</v>
      </c>
      <c r="BT29" s="75">
        <v>0.44379999999999997</v>
      </c>
      <c r="BU29" s="75">
        <v>8.1600000000000006E-2</v>
      </c>
      <c r="BV29" s="75">
        <v>0.12839999999999999</v>
      </c>
      <c r="BW29" s="75">
        <v>-1E-4</v>
      </c>
      <c r="BX29" s="75">
        <v>8.9999999999999998E-4</v>
      </c>
      <c r="BY29" s="23">
        <f t="shared" si="10"/>
        <v>1.3874999999999997</v>
      </c>
      <c r="BZ29" s="47">
        <v>0</v>
      </c>
      <c r="CA29" s="23"/>
      <c r="CB29" s="23"/>
      <c r="CC29" s="45">
        <f t="shared" si="11"/>
        <v>10.834599999999998</v>
      </c>
      <c r="CD29" s="34" t="e">
        <f>#REF!</f>
        <v>#REF!</v>
      </c>
      <c r="CE29" s="68" t="e">
        <f t="shared" si="12"/>
        <v>#REF!</v>
      </c>
    </row>
    <row r="30" spans="1:85" s="5" customFormat="1">
      <c r="A30" s="20">
        <f t="shared" si="13"/>
        <v>43817</v>
      </c>
      <c r="B30" s="46" t="s">
        <v>59</v>
      </c>
      <c r="C30" s="22">
        <f t="shared" si="0"/>
        <v>10.7067</v>
      </c>
      <c r="D30" s="75">
        <v>0</v>
      </c>
      <c r="E30" s="75">
        <v>-0.60619999999999996</v>
      </c>
      <c r="F30" s="75">
        <v>-1.9907999999999999</v>
      </c>
      <c r="G30" s="75">
        <v>-0.93240000000000001</v>
      </c>
      <c r="H30" s="75">
        <v>-2.0000000000000001E-4</v>
      </c>
      <c r="I30" s="75">
        <v>2.0000000000000001E-4</v>
      </c>
      <c r="J30" s="75">
        <v>0.47020000000000001</v>
      </c>
      <c r="K30" s="75">
        <v>0.37440000000000001</v>
      </c>
      <c r="L30" s="75">
        <v>0.17599999999999999</v>
      </c>
      <c r="M30" s="75">
        <v>0.75600000000000001</v>
      </c>
      <c r="N30" s="23">
        <f t="shared" si="5"/>
        <v>-1.7527999999999995</v>
      </c>
      <c r="O30" s="75">
        <v>0.83160000000000001</v>
      </c>
      <c r="P30" s="75">
        <v>0.87570000000000003</v>
      </c>
      <c r="Q30" s="47">
        <f t="shared" si="6"/>
        <v>1.7073</v>
      </c>
      <c r="R30" s="75">
        <v>0</v>
      </c>
      <c r="S30" s="75">
        <v>0</v>
      </c>
      <c r="T30" s="75">
        <v>0</v>
      </c>
      <c r="U30" s="75">
        <v>0</v>
      </c>
      <c r="V30" s="75">
        <v>0.22559999999999999</v>
      </c>
      <c r="W30" s="75">
        <v>-0.60240000000000005</v>
      </c>
      <c r="X30" s="75">
        <v>-1.2999999999999999E-3</v>
      </c>
      <c r="Y30" s="75">
        <v>0</v>
      </c>
      <c r="Z30" s="23">
        <f t="shared" si="1"/>
        <v>-0.37810000000000005</v>
      </c>
      <c r="AA30" s="75">
        <v>-0.56489999999999996</v>
      </c>
      <c r="AB30" s="75">
        <v>0.2898</v>
      </c>
      <c r="AC30" s="75">
        <v>2.5472999999999999</v>
      </c>
      <c r="AD30" s="75">
        <v>0.88619999999999999</v>
      </c>
      <c r="AE30" s="75">
        <v>0.51119999999999999</v>
      </c>
      <c r="AF30" s="75">
        <v>1.0584</v>
      </c>
      <c r="AG30" s="75">
        <v>2.8E-3</v>
      </c>
      <c r="AH30" s="75">
        <v>1.6000000000000001E-3</v>
      </c>
      <c r="AI30" s="23">
        <f t="shared" si="2"/>
        <v>4.7323999999999993</v>
      </c>
      <c r="AJ30" s="75">
        <v>0.504</v>
      </c>
      <c r="AK30" s="75">
        <v>1.2159</v>
      </c>
      <c r="AL30" s="75">
        <v>-0.56910000000000005</v>
      </c>
      <c r="AM30" s="75">
        <v>-1.7451000000000001</v>
      </c>
      <c r="AN30" s="75">
        <v>0.68759999999999999</v>
      </c>
      <c r="AO30" s="75">
        <v>0.57240000000000002</v>
      </c>
      <c r="AP30" s="75">
        <v>0</v>
      </c>
      <c r="AQ30" s="75">
        <v>0</v>
      </c>
      <c r="AR30" s="23">
        <f t="shared" si="3"/>
        <v>0.66569999999999974</v>
      </c>
      <c r="AS30" s="75">
        <v>0.2712</v>
      </c>
      <c r="AT30" s="75">
        <v>-0.35639999999999999</v>
      </c>
      <c r="AU30" s="23">
        <f t="shared" si="7"/>
        <v>-8.5199999999999998E-2</v>
      </c>
      <c r="AV30" s="75">
        <v>0</v>
      </c>
      <c r="AW30" s="75">
        <v>1E-3</v>
      </c>
      <c r="AX30" s="75">
        <v>1.246</v>
      </c>
      <c r="AY30" s="75">
        <v>1.1424000000000001</v>
      </c>
      <c r="AZ30" s="75">
        <v>-1.6799999999999999E-2</v>
      </c>
      <c r="BA30" s="23">
        <f t="shared" si="8"/>
        <v>2.3726000000000003</v>
      </c>
      <c r="BB30" s="75">
        <v>0.80779999999999996</v>
      </c>
      <c r="BC30" s="75">
        <v>-0.2072</v>
      </c>
      <c r="BD30" s="75">
        <v>8.6099999999999996E-2</v>
      </c>
      <c r="BE30" s="75">
        <v>0.67759999999999998</v>
      </c>
      <c r="BF30" s="75">
        <v>-0.56640000000000001</v>
      </c>
      <c r="BG30" s="75">
        <v>0.85680000000000001</v>
      </c>
      <c r="BH30" s="23">
        <f t="shared" si="4"/>
        <v>1.6547000000000001</v>
      </c>
      <c r="BI30" s="75">
        <v>0.25900000000000001</v>
      </c>
      <c r="BJ30" s="75">
        <v>-0.29680000000000001</v>
      </c>
      <c r="BK30" s="75">
        <v>0.40739999999999998</v>
      </c>
      <c r="BL30" s="75">
        <v>-0.25340000000000001</v>
      </c>
      <c r="BM30" s="23">
        <f t="shared" si="14"/>
        <v>0.11619999999999997</v>
      </c>
      <c r="BN30" s="75">
        <v>-2.2879999999999998</v>
      </c>
      <c r="BO30" s="75">
        <v>2.4552</v>
      </c>
      <c r="BP30" s="23">
        <f t="shared" si="9"/>
        <v>0.16720000000000024</v>
      </c>
      <c r="BQ30" s="75">
        <v>-0.31219999999999998</v>
      </c>
      <c r="BR30" s="75">
        <v>0.75739999999999996</v>
      </c>
      <c r="BS30" s="75">
        <v>0.36470000000000002</v>
      </c>
      <c r="BT30" s="75">
        <v>0.4788</v>
      </c>
      <c r="BU30" s="75">
        <v>8.1600000000000006E-2</v>
      </c>
      <c r="BV30" s="75">
        <v>0.1356</v>
      </c>
      <c r="BW30" s="75">
        <v>-1E-4</v>
      </c>
      <c r="BX30" s="75">
        <v>8.9999999999999998E-4</v>
      </c>
      <c r="BY30" s="23">
        <f t="shared" si="10"/>
        <v>1.5066999999999997</v>
      </c>
      <c r="BZ30" s="47">
        <v>0</v>
      </c>
      <c r="CA30" s="23"/>
      <c r="CB30" s="23"/>
      <c r="CC30" s="45">
        <f t="shared" si="11"/>
        <v>10.7067</v>
      </c>
      <c r="CD30" s="34" t="e">
        <f>#REF!</f>
        <v>#REF!</v>
      </c>
      <c r="CE30" s="68" t="e">
        <f t="shared" si="12"/>
        <v>#REF!</v>
      </c>
    </row>
    <row r="31" spans="1:85" s="5" customFormat="1">
      <c r="A31" s="20">
        <f t="shared" si="13"/>
        <v>43817</v>
      </c>
      <c r="B31" s="21" t="s">
        <v>60</v>
      </c>
      <c r="C31" s="22">
        <f t="shared" si="0"/>
        <v>10.231800000000002</v>
      </c>
      <c r="D31" s="75">
        <v>0</v>
      </c>
      <c r="E31" s="75">
        <v>-0.5978</v>
      </c>
      <c r="F31" s="75">
        <v>-1.9802999999999999</v>
      </c>
      <c r="G31" s="75">
        <v>-0.92820000000000003</v>
      </c>
      <c r="H31" s="75">
        <v>-2.0000000000000001E-4</v>
      </c>
      <c r="I31" s="75">
        <v>2.0000000000000001E-4</v>
      </c>
      <c r="J31" s="75">
        <v>0.46729999999999999</v>
      </c>
      <c r="K31" s="75">
        <v>0.37080000000000002</v>
      </c>
      <c r="L31" s="75">
        <v>0.184</v>
      </c>
      <c r="M31" s="75">
        <v>0.74880000000000002</v>
      </c>
      <c r="N31" s="23">
        <f t="shared" si="5"/>
        <v>-1.7353999999999998</v>
      </c>
      <c r="O31" s="75">
        <v>0.81689999999999996</v>
      </c>
      <c r="P31" s="75">
        <v>0.91139999999999999</v>
      </c>
      <c r="Q31" s="47">
        <f t="shared" si="6"/>
        <v>1.7282999999999999</v>
      </c>
      <c r="R31" s="75">
        <v>0</v>
      </c>
      <c r="S31" s="75">
        <v>0</v>
      </c>
      <c r="T31" s="75">
        <v>0</v>
      </c>
      <c r="U31" s="75">
        <v>0</v>
      </c>
      <c r="V31" s="75">
        <v>0.23039999999999999</v>
      </c>
      <c r="W31" s="75">
        <v>-0.62880000000000003</v>
      </c>
      <c r="X31" s="75">
        <v>-1.2999999999999999E-3</v>
      </c>
      <c r="Y31" s="75">
        <v>0</v>
      </c>
      <c r="Z31" s="23">
        <f t="shared" si="1"/>
        <v>-0.39970000000000006</v>
      </c>
      <c r="AA31" s="75">
        <v>-0.59219999999999995</v>
      </c>
      <c r="AB31" s="75">
        <v>0.29189999999999999</v>
      </c>
      <c r="AC31" s="75">
        <v>2.4864000000000002</v>
      </c>
      <c r="AD31" s="75">
        <v>0.86309999999999998</v>
      </c>
      <c r="AE31" s="75">
        <v>0.51119999999999999</v>
      </c>
      <c r="AF31" s="75">
        <v>1.0584</v>
      </c>
      <c r="AG31" s="75">
        <v>2.8E-3</v>
      </c>
      <c r="AH31" s="75">
        <v>1.6000000000000001E-3</v>
      </c>
      <c r="AI31" s="23">
        <f t="shared" si="2"/>
        <v>4.6231999999999998</v>
      </c>
      <c r="AJ31" s="75">
        <v>0.51870000000000005</v>
      </c>
      <c r="AK31" s="75">
        <v>1.2096</v>
      </c>
      <c r="AL31" s="75">
        <v>-0.57120000000000004</v>
      </c>
      <c r="AM31" s="75">
        <v>-1.7556</v>
      </c>
      <c r="AN31" s="75">
        <v>0.64439999999999997</v>
      </c>
      <c r="AO31" s="75">
        <v>0.55079999999999996</v>
      </c>
      <c r="AP31" s="75">
        <v>0</v>
      </c>
      <c r="AQ31" s="75">
        <v>0</v>
      </c>
      <c r="AR31" s="23">
        <f t="shared" si="3"/>
        <v>0.59669999999999968</v>
      </c>
      <c r="AS31" s="75">
        <v>0.27</v>
      </c>
      <c r="AT31" s="75">
        <v>-0.35160000000000002</v>
      </c>
      <c r="AU31" s="23">
        <f t="shared" si="7"/>
        <v>-8.1600000000000006E-2</v>
      </c>
      <c r="AV31" s="75">
        <v>0</v>
      </c>
      <c r="AW31" s="75">
        <v>5.0000000000000001E-4</v>
      </c>
      <c r="AX31" s="75">
        <v>1.302</v>
      </c>
      <c r="AY31" s="75">
        <v>1.1115999999999999</v>
      </c>
      <c r="AZ31" s="75">
        <v>-1.8200000000000001E-2</v>
      </c>
      <c r="BA31" s="23">
        <f t="shared" si="8"/>
        <v>2.3958999999999997</v>
      </c>
      <c r="BB31" s="75">
        <v>0.81340000000000001</v>
      </c>
      <c r="BC31" s="75">
        <v>-0.371</v>
      </c>
      <c r="BD31" s="75">
        <v>8.1900000000000001E-2</v>
      </c>
      <c r="BE31" s="75">
        <v>0.67759999999999998</v>
      </c>
      <c r="BF31" s="75">
        <v>-0.5736</v>
      </c>
      <c r="BG31" s="75">
        <v>0.85680000000000001</v>
      </c>
      <c r="BH31" s="23">
        <f t="shared" si="4"/>
        <v>1.4851000000000001</v>
      </c>
      <c r="BI31" s="75">
        <v>0.26319999999999999</v>
      </c>
      <c r="BJ31" s="75">
        <v>-0.29260000000000003</v>
      </c>
      <c r="BK31" s="75">
        <v>0.4088</v>
      </c>
      <c r="BL31" s="75">
        <v>-0.252</v>
      </c>
      <c r="BM31" s="23">
        <f t="shared" si="14"/>
        <v>0.12739999999999996</v>
      </c>
      <c r="BN31" s="75">
        <v>-2.2879999999999998</v>
      </c>
      <c r="BO31" s="75">
        <v>2.4376000000000002</v>
      </c>
      <c r="BP31" s="23">
        <f t="shared" si="9"/>
        <v>0.1496000000000004</v>
      </c>
      <c r="BQ31" s="75">
        <v>-0.3871</v>
      </c>
      <c r="BR31" s="75">
        <v>0.75039999999999996</v>
      </c>
      <c r="BS31" s="75">
        <v>0.3654</v>
      </c>
      <c r="BT31" s="75">
        <v>0.39200000000000002</v>
      </c>
      <c r="BU31" s="75">
        <v>8.2799999999999999E-2</v>
      </c>
      <c r="BV31" s="75">
        <v>0.13800000000000001</v>
      </c>
      <c r="BW31" s="75">
        <v>-1E-4</v>
      </c>
      <c r="BX31" s="75">
        <v>8.9999999999999998E-4</v>
      </c>
      <c r="BY31" s="23">
        <f t="shared" si="10"/>
        <v>1.3422999999999998</v>
      </c>
      <c r="BZ31" s="47">
        <v>0</v>
      </c>
      <c r="CA31" s="23"/>
      <c r="CB31" s="23"/>
      <c r="CC31" s="45">
        <f t="shared" si="11"/>
        <v>10.231800000000002</v>
      </c>
      <c r="CD31" s="34" t="e">
        <f>#REF!</f>
        <v>#REF!</v>
      </c>
      <c r="CE31" s="68" t="e">
        <f t="shared" si="12"/>
        <v>#REF!</v>
      </c>
    </row>
    <row r="32" spans="1:85" s="5" customFormat="1">
      <c r="A32" s="20">
        <f t="shared" si="13"/>
        <v>43817</v>
      </c>
      <c r="B32" s="21" t="s">
        <v>61</v>
      </c>
      <c r="C32" s="22">
        <f t="shared" si="0"/>
        <v>11.818399999999997</v>
      </c>
      <c r="D32" s="75">
        <v>0</v>
      </c>
      <c r="E32" s="75">
        <v>-0.623</v>
      </c>
      <c r="F32" s="75">
        <v>-1.9928999999999999</v>
      </c>
      <c r="G32" s="75">
        <v>-0.92820000000000003</v>
      </c>
      <c r="H32" s="75">
        <v>-2.0000000000000001E-4</v>
      </c>
      <c r="I32" s="75">
        <v>2.0000000000000001E-4</v>
      </c>
      <c r="J32" s="75">
        <v>0.46729999999999999</v>
      </c>
      <c r="K32" s="75">
        <v>0.37440000000000001</v>
      </c>
      <c r="L32" s="75">
        <v>0.16739999999999999</v>
      </c>
      <c r="M32" s="75">
        <v>0.77400000000000002</v>
      </c>
      <c r="N32" s="23">
        <f t="shared" si="5"/>
        <v>-1.7610000000000001</v>
      </c>
      <c r="O32" s="75">
        <v>1.7073</v>
      </c>
      <c r="P32" s="75">
        <v>0.91349999999999998</v>
      </c>
      <c r="Q32" s="47">
        <f t="shared" si="6"/>
        <v>2.6208</v>
      </c>
      <c r="R32" s="75">
        <v>0</v>
      </c>
      <c r="S32" s="75">
        <v>0</v>
      </c>
      <c r="T32" s="75">
        <v>0</v>
      </c>
      <c r="U32" s="75">
        <v>0</v>
      </c>
      <c r="V32" s="75">
        <v>0.23280000000000001</v>
      </c>
      <c r="W32" s="75">
        <v>-0.60719999999999996</v>
      </c>
      <c r="X32" s="75">
        <v>-1.2999999999999999E-3</v>
      </c>
      <c r="Y32" s="75">
        <v>0</v>
      </c>
      <c r="Z32" s="23">
        <f t="shared" si="1"/>
        <v>-0.37569999999999998</v>
      </c>
      <c r="AA32" s="75">
        <v>-0.36959999999999998</v>
      </c>
      <c r="AB32" s="75">
        <v>0.30659999999999998</v>
      </c>
      <c r="AC32" s="75">
        <v>2.4843000000000002</v>
      </c>
      <c r="AD32" s="75">
        <v>0.89459999999999995</v>
      </c>
      <c r="AE32" s="75">
        <v>0.51119999999999999</v>
      </c>
      <c r="AF32" s="75">
        <v>1.0476000000000001</v>
      </c>
      <c r="AG32" s="75">
        <v>2.8E-3</v>
      </c>
      <c r="AH32" s="75">
        <v>1.6000000000000001E-3</v>
      </c>
      <c r="AI32" s="23">
        <f t="shared" si="2"/>
        <v>4.8791000000000002</v>
      </c>
      <c r="AJ32" s="75">
        <v>0.55230000000000001</v>
      </c>
      <c r="AK32" s="75">
        <v>1.1676</v>
      </c>
      <c r="AL32" s="75">
        <v>-0.58169999999999999</v>
      </c>
      <c r="AM32" s="75">
        <v>-1.7514000000000001</v>
      </c>
      <c r="AN32" s="75">
        <v>0.73080000000000001</v>
      </c>
      <c r="AO32" s="75">
        <v>0.48959999999999998</v>
      </c>
      <c r="AP32" s="75">
        <v>0</v>
      </c>
      <c r="AQ32" s="75">
        <v>0</v>
      </c>
      <c r="AR32" s="23">
        <f t="shared" si="3"/>
        <v>0.60719999999999974</v>
      </c>
      <c r="AS32" s="75">
        <v>0.27960000000000002</v>
      </c>
      <c r="AT32" s="75">
        <v>-0.35759999999999997</v>
      </c>
      <c r="AU32" s="23">
        <f t="shared" si="7"/>
        <v>-7.7999999999999958E-2</v>
      </c>
      <c r="AV32" s="75">
        <v>0</v>
      </c>
      <c r="AW32" s="75">
        <v>1E-3</v>
      </c>
      <c r="AX32" s="75">
        <v>1.3664000000000001</v>
      </c>
      <c r="AY32" s="75">
        <v>1.0640000000000001</v>
      </c>
      <c r="AZ32" s="75">
        <v>-1.6799999999999999E-2</v>
      </c>
      <c r="BA32" s="23">
        <f t="shared" si="8"/>
        <v>2.4146000000000001</v>
      </c>
      <c r="BB32" s="75">
        <v>0.80359999999999998</v>
      </c>
      <c r="BC32" s="75">
        <v>-0.2268</v>
      </c>
      <c r="BD32" s="75">
        <v>0.1071</v>
      </c>
      <c r="BE32" s="75">
        <v>0.67759999999999998</v>
      </c>
      <c r="BF32" s="75">
        <v>-0.56879999999999997</v>
      </c>
      <c r="BG32" s="75">
        <v>0.86160000000000003</v>
      </c>
      <c r="BH32" s="23">
        <f t="shared" si="4"/>
        <v>1.6543000000000001</v>
      </c>
      <c r="BI32" s="75">
        <v>0.26040000000000002</v>
      </c>
      <c r="BJ32" s="75">
        <v>-0.2954</v>
      </c>
      <c r="BK32" s="75">
        <v>0.41020000000000001</v>
      </c>
      <c r="BL32" s="75">
        <v>-0.25340000000000001</v>
      </c>
      <c r="BM32" s="23">
        <f t="shared" si="14"/>
        <v>0.12180000000000002</v>
      </c>
      <c r="BN32" s="75">
        <v>-2.3056000000000001</v>
      </c>
      <c r="BO32" s="75">
        <v>2.5167999999999999</v>
      </c>
      <c r="BP32" s="23">
        <f t="shared" si="9"/>
        <v>0.21119999999999983</v>
      </c>
      <c r="BQ32" s="75">
        <v>-0.30520000000000003</v>
      </c>
      <c r="BR32" s="75">
        <v>0.76300000000000001</v>
      </c>
      <c r="BS32" s="75">
        <v>0.36609999999999998</v>
      </c>
      <c r="BT32" s="75">
        <v>0.47739999999999999</v>
      </c>
      <c r="BU32" s="75">
        <v>8.2799999999999999E-2</v>
      </c>
      <c r="BV32" s="75">
        <v>0.13919999999999999</v>
      </c>
      <c r="BW32" s="75">
        <v>-1E-4</v>
      </c>
      <c r="BX32" s="75">
        <v>8.9999999999999998E-4</v>
      </c>
      <c r="BY32" s="23">
        <f t="shared" si="10"/>
        <v>1.5240999999999998</v>
      </c>
      <c r="BZ32" s="47">
        <v>0</v>
      </c>
      <c r="CA32" s="23"/>
      <c r="CB32" s="23"/>
      <c r="CC32" s="45">
        <f t="shared" si="11"/>
        <v>11.818399999999997</v>
      </c>
      <c r="CD32" s="34" t="e">
        <f>#REF!</f>
        <v>#REF!</v>
      </c>
      <c r="CE32" s="68" t="e">
        <f t="shared" si="12"/>
        <v>#REF!</v>
      </c>
    </row>
    <row r="33" spans="1:83" s="5" customFormat="1">
      <c r="A33" s="20">
        <f t="shared" si="13"/>
        <v>43817</v>
      </c>
      <c r="B33" s="21" t="s">
        <v>62</v>
      </c>
      <c r="C33" s="22">
        <f t="shared" si="0"/>
        <v>10.6501</v>
      </c>
      <c r="D33" s="75">
        <v>0</v>
      </c>
      <c r="E33" s="75">
        <v>-0.57820000000000005</v>
      </c>
      <c r="F33" s="75">
        <v>-1.9886999999999999</v>
      </c>
      <c r="G33" s="75">
        <v>-0.93659999999999999</v>
      </c>
      <c r="H33" s="75">
        <v>-1E-4</v>
      </c>
      <c r="I33" s="75">
        <v>2.0000000000000001E-4</v>
      </c>
      <c r="J33" s="75">
        <v>0.46760000000000002</v>
      </c>
      <c r="K33" s="75">
        <v>0.37080000000000002</v>
      </c>
      <c r="L33" s="75">
        <v>0.16239999999999999</v>
      </c>
      <c r="M33" s="75">
        <v>0.77400000000000002</v>
      </c>
      <c r="N33" s="23">
        <f t="shared" si="5"/>
        <v>-1.7286000000000001</v>
      </c>
      <c r="O33" s="75">
        <v>0.87570000000000003</v>
      </c>
      <c r="P33" s="75">
        <v>0.90090000000000003</v>
      </c>
      <c r="Q33" s="47">
        <f t="shared" si="6"/>
        <v>1.7766000000000002</v>
      </c>
      <c r="R33" s="75">
        <v>0</v>
      </c>
      <c r="S33" s="75">
        <v>0</v>
      </c>
      <c r="T33" s="75">
        <v>0</v>
      </c>
      <c r="U33" s="75">
        <v>0</v>
      </c>
      <c r="V33" s="75">
        <v>0.23039999999999999</v>
      </c>
      <c r="W33" s="75">
        <v>-0.59519999999999995</v>
      </c>
      <c r="X33" s="75">
        <v>-1.2999999999999999E-3</v>
      </c>
      <c r="Y33" s="75">
        <v>0</v>
      </c>
      <c r="Z33" s="23">
        <f t="shared" si="1"/>
        <v>-0.36609999999999998</v>
      </c>
      <c r="AA33" s="75">
        <v>-0.59219999999999995</v>
      </c>
      <c r="AB33" s="75">
        <v>0.32340000000000002</v>
      </c>
      <c r="AC33" s="75">
        <v>2.4318</v>
      </c>
      <c r="AD33" s="75">
        <v>0.91979999999999995</v>
      </c>
      <c r="AE33" s="75">
        <v>0.51119999999999999</v>
      </c>
      <c r="AF33" s="75">
        <v>1.0476000000000001</v>
      </c>
      <c r="AG33" s="75">
        <v>2.8E-3</v>
      </c>
      <c r="AH33" s="75">
        <v>1.6000000000000001E-3</v>
      </c>
      <c r="AI33" s="23">
        <f t="shared" si="2"/>
        <v>4.6459999999999999</v>
      </c>
      <c r="AJ33" s="75">
        <v>0.54390000000000005</v>
      </c>
      <c r="AK33" s="75">
        <v>1.1970000000000001</v>
      </c>
      <c r="AL33" s="75">
        <v>-0.5796</v>
      </c>
      <c r="AM33" s="75">
        <v>-1.7577</v>
      </c>
      <c r="AN33" s="75">
        <v>0.69120000000000004</v>
      </c>
      <c r="AO33" s="75">
        <v>0.4824</v>
      </c>
      <c r="AP33" s="75">
        <v>0</v>
      </c>
      <c r="AQ33" s="75">
        <v>0</v>
      </c>
      <c r="AR33" s="23">
        <f t="shared" si="3"/>
        <v>0.57720000000000016</v>
      </c>
      <c r="AS33" s="75">
        <v>0.27600000000000002</v>
      </c>
      <c r="AT33" s="75">
        <v>-0.35639999999999999</v>
      </c>
      <c r="AU33" s="23">
        <f t="shared" si="7"/>
        <v>-8.0399999999999971E-2</v>
      </c>
      <c r="AV33" s="75">
        <v>0</v>
      </c>
      <c r="AW33" s="75">
        <v>1E-3</v>
      </c>
      <c r="AX33" s="75">
        <v>1.3495999999999999</v>
      </c>
      <c r="AY33" s="75">
        <v>1.1060000000000001</v>
      </c>
      <c r="AZ33" s="75">
        <v>-1.6799999999999999E-2</v>
      </c>
      <c r="BA33" s="23">
        <f t="shared" si="8"/>
        <v>2.4398</v>
      </c>
      <c r="BB33" s="75">
        <v>0.80779999999999996</v>
      </c>
      <c r="BC33" s="75">
        <v>-0.1946</v>
      </c>
      <c r="BD33" s="75">
        <v>8.8200000000000001E-2</v>
      </c>
      <c r="BE33" s="75">
        <v>0.6804</v>
      </c>
      <c r="BF33" s="75">
        <v>-0.57120000000000004</v>
      </c>
      <c r="BG33" s="75">
        <v>0.86160000000000003</v>
      </c>
      <c r="BH33" s="23">
        <f t="shared" si="4"/>
        <v>1.6722000000000001</v>
      </c>
      <c r="BI33" s="75">
        <v>0.2646</v>
      </c>
      <c r="BJ33" s="75">
        <v>-0.29399999999999998</v>
      </c>
      <c r="BK33" s="75">
        <v>0.41160000000000002</v>
      </c>
      <c r="BL33" s="75">
        <v>-0.252</v>
      </c>
      <c r="BM33" s="23">
        <f t="shared" si="14"/>
        <v>0.13020000000000004</v>
      </c>
      <c r="BN33" s="75">
        <v>-2.2879999999999998</v>
      </c>
      <c r="BO33" s="75">
        <v>2.464</v>
      </c>
      <c r="BP33" s="23">
        <f t="shared" si="9"/>
        <v>0.17600000000000016</v>
      </c>
      <c r="BQ33" s="75">
        <v>-0.4032</v>
      </c>
      <c r="BR33" s="75">
        <v>0.75600000000000001</v>
      </c>
      <c r="BS33" s="75">
        <v>0.3654</v>
      </c>
      <c r="BT33" s="75">
        <v>0.4662</v>
      </c>
      <c r="BU33" s="75">
        <v>8.4000000000000005E-2</v>
      </c>
      <c r="BV33" s="75">
        <v>0.13800000000000001</v>
      </c>
      <c r="BW33" s="75">
        <v>-1E-4</v>
      </c>
      <c r="BX33" s="75">
        <v>8.9999999999999998E-4</v>
      </c>
      <c r="BY33" s="23">
        <f t="shared" si="10"/>
        <v>1.4072</v>
      </c>
      <c r="BZ33" s="47">
        <v>0</v>
      </c>
      <c r="CA33" s="23"/>
      <c r="CB33" s="23"/>
      <c r="CC33" s="45">
        <f t="shared" si="11"/>
        <v>10.6501</v>
      </c>
      <c r="CD33" s="34" t="e">
        <f>#REF!</f>
        <v>#REF!</v>
      </c>
      <c r="CE33" s="68" t="e">
        <f t="shared" si="12"/>
        <v>#REF!</v>
      </c>
    </row>
    <row r="34" spans="1:83" s="5" customFormat="1">
      <c r="A34" s="20">
        <f t="shared" si="13"/>
        <v>43817</v>
      </c>
      <c r="B34" s="21" t="s">
        <v>63</v>
      </c>
      <c r="C34" s="22">
        <f t="shared" si="0"/>
        <v>10.936199999999999</v>
      </c>
      <c r="D34" s="75">
        <v>0</v>
      </c>
      <c r="E34" s="75">
        <v>-0.58660000000000001</v>
      </c>
      <c r="F34" s="75">
        <v>-1.9823999999999999</v>
      </c>
      <c r="G34" s="75">
        <v>-0.85470000000000002</v>
      </c>
      <c r="H34" s="75">
        <v>-1E-4</v>
      </c>
      <c r="I34" s="75">
        <v>2.0000000000000001E-4</v>
      </c>
      <c r="J34" s="75">
        <v>0.46729999999999999</v>
      </c>
      <c r="K34" s="75">
        <v>0.40679999999999999</v>
      </c>
      <c r="L34" s="75">
        <v>0.16239999999999999</v>
      </c>
      <c r="M34" s="75">
        <v>0.77400000000000002</v>
      </c>
      <c r="N34" s="23">
        <f t="shared" si="5"/>
        <v>-1.6131000000000006</v>
      </c>
      <c r="O34" s="75">
        <v>1.1634</v>
      </c>
      <c r="P34" s="75">
        <v>0.86939999999999995</v>
      </c>
      <c r="Q34" s="79">
        <f t="shared" si="6"/>
        <v>2.0327999999999999</v>
      </c>
      <c r="R34" s="75">
        <v>0</v>
      </c>
      <c r="S34" s="75">
        <v>0</v>
      </c>
      <c r="T34" s="75">
        <v>0</v>
      </c>
      <c r="U34" s="75">
        <v>0</v>
      </c>
      <c r="V34" s="75">
        <v>0.23760000000000001</v>
      </c>
      <c r="W34" s="75">
        <v>-0.59279999999999999</v>
      </c>
      <c r="X34" s="75">
        <v>-1.2999999999999999E-3</v>
      </c>
      <c r="Y34" s="75">
        <v>0</v>
      </c>
      <c r="Z34" s="79">
        <f t="shared" si="1"/>
        <v>-0.35649999999999998</v>
      </c>
      <c r="AA34" s="75">
        <v>-0.74970000000000003</v>
      </c>
      <c r="AB34" s="75">
        <v>0.27929999999999999</v>
      </c>
      <c r="AC34" s="75">
        <v>2.4527999999999999</v>
      </c>
      <c r="AD34" s="75">
        <v>0.87780000000000002</v>
      </c>
      <c r="AE34" s="75">
        <v>0.51119999999999999</v>
      </c>
      <c r="AF34" s="75">
        <v>1.0476000000000001</v>
      </c>
      <c r="AG34" s="75">
        <v>2.8E-3</v>
      </c>
      <c r="AH34" s="75">
        <v>1.6000000000000001E-3</v>
      </c>
      <c r="AI34" s="23">
        <f t="shared" si="2"/>
        <v>4.4234</v>
      </c>
      <c r="AJ34" s="75">
        <v>0.62160000000000004</v>
      </c>
      <c r="AK34" s="75">
        <v>1.1970000000000001</v>
      </c>
      <c r="AL34" s="75">
        <v>-0.56910000000000005</v>
      </c>
      <c r="AM34" s="75">
        <v>-1.7556</v>
      </c>
      <c r="AN34" s="75">
        <v>0.70199999999999996</v>
      </c>
      <c r="AO34" s="75">
        <v>0.4824</v>
      </c>
      <c r="AP34" s="75">
        <v>0</v>
      </c>
      <c r="AQ34" s="75">
        <v>0</v>
      </c>
      <c r="AR34" s="23">
        <f t="shared" si="3"/>
        <v>0.67829999999999968</v>
      </c>
      <c r="AS34" s="75">
        <v>0.27479999999999999</v>
      </c>
      <c r="AT34" s="75">
        <v>-0.35759999999999997</v>
      </c>
      <c r="AU34" s="23">
        <f t="shared" si="7"/>
        <v>-8.2799999999999985E-2</v>
      </c>
      <c r="AV34" s="75">
        <v>0</v>
      </c>
      <c r="AW34" s="75">
        <v>5.0000000000000001E-4</v>
      </c>
      <c r="AX34" s="75">
        <v>1.3944000000000001</v>
      </c>
      <c r="AY34" s="75">
        <v>1.1339999999999999</v>
      </c>
      <c r="AZ34" s="75">
        <v>-1.8200000000000001E-2</v>
      </c>
      <c r="BA34" s="23">
        <f t="shared" si="8"/>
        <v>2.5106999999999999</v>
      </c>
      <c r="BB34" s="75">
        <v>0.80920000000000003</v>
      </c>
      <c r="BC34" s="75">
        <v>-0.1988</v>
      </c>
      <c r="BD34" s="75">
        <v>8.1900000000000001E-2</v>
      </c>
      <c r="BE34" s="75">
        <v>0.72799999999999998</v>
      </c>
      <c r="BF34" s="75">
        <v>-0.5736</v>
      </c>
      <c r="BG34" s="75">
        <v>0.85440000000000005</v>
      </c>
      <c r="BH34" s="23">
        <f t="shared" si="4"/>
        <v>1.7011000000000003</v>
      </c>
      <c r="BI34" s="75">
        <v>0.26040000000000002</v>
      </c>
      <c r="BJ34" s="75">
        <v>-0.2954</v>
      </c>
      <c r="BK34" s="75">
        <v>0.41020000000000001</v>
      </c>
      <c r="BL34" s="75">
        <v>-0.25480000000000003</v>
      </c>
      <c r="BM34" s="23">
        <f t="shared" si="14"/>
        <v>0.12040000000000001</v>
      </c>
      <c r="BN34" s="75">
        <v>-2.2704</v>
      </c>
      <c r="BO34" s="75">
        <v>2.4024000000000001</v>
      </c>
      <c r="BP34" s="23">
        <f t="shared" si="9"/>
        <v>0.13200000000000012</v>
      </c>
      <c r="BQ34" s="75">
        <v>-0.434</v>
      </c>
      <c r="BR34" s="75">
        <v>0.75460000000000005</v>
      </c>
      <c r="BS34" s="75">
        <v>0.36470000000000002</v>
      </c>
      <c r="BT34" s="75">
        <v>0.48299999999999998</v>
      </c>
      <c r="BU34" s="75">
        <v>8.2799999999999999E-2</v>
      </c>
      <c r="BV34" s="75">
        <v>0.13800000000000001</v>
      </c>
      <c r="BW34" s="75">
        <v>-1E-4</v>
      </c>
      <c r="BX34" s="75">
        <v>8.9999999999999998E-4</v>
      </c>
      <c r="BY34" s="23">
        <f t="shared" si="10"/>
        <v>1.3898999999999999</v>
      </c>
      <c r="BZ34" s="47">
        <v>0</v>
      </c>
      <c r="CA34" s="23"/>
      <c r="CB34" s="23"/>
      <c r="CC34" s="45">
        <f t="shared" si="11"/>
        <v>10.936199999999999</v>
      </c>
      <c r="CD34" s="34" t="e">
        <f>#REF!</f>
        <v>#REF!</v>
      </c>
      <c r="CE34" s="68" t="e">
        <f t="shared" si="12"/>
        <v>#REF!</v>
      </c>
    </row>
    <row r="35" spans="1:83" s="5" customFormat="1">
      <c r="A35" s="30" t="s">
        <v>64</v>
      </c>
      <c r="B35" s="30"/>
      <c r="C35" s="31">
        <f t="shared" ref="C35:BN35" si="15">SUM(C11:C34)</f>
        <v>248.41289999999998</v>
      </c>
      <c r="D35" s="80">
        <f t="shared" si="15"/>
        <v>0</v>
      </c>
      <c r="E35" s="31">
        <f t="shared" si="15"/>
        <v>-15.388799999999998</v>
      </c>
      <c r="F35" s="31">
        <f t="shared" si="15"/>
        <v>-47.800200000000004</v>
      </c>
      <c r="G35" s="31">
        <f t="shared" si="15"/>
        <v>-21.890900000000002</v>
      </c>
      <c r="H35" s="31">
        <f t="shared" si="15"/>
        <v>-4.3000000000000017E-3</v>
      </c>
      <c r="I35" s="31">
        <f t="shared" si="15"/>
        <v>4.7999999999999996E-3</v>
      </c>
      <c r="J35" s="31">
        <f t="shared" si="15"/>
        <v>9.3990999999999989</v>
      </c>
      <c r="K35" s="31">
        <f t="shared" si="15"/>
        <v>9.6479999999999997</v>
      </c>
      <c r="L35" s="31">
        <f t="shared" si="15"/>
        <v>3.8751000000000007</v>
      </c>
      <c r="M35" s="31">
        <f t="shared" si="15"/>
        <v>17.298000000000005</v>
      </c>
      <c r="N35" s="32">
        <f t="shared" si="15"/>
        <v>-44.859200000000008</v>
      </c>
      <c r="O35" s="31">
        <f t="shared" si="15"/>
        <v>26.363399999999995</v>
      </c>
      <c r="P35" s="31">
        <f>SUM(P11:P34)</f>
        <v>20.930699999999998</v>
      </c>
      <c r="Q35" s="80">
        <f>SUM(Q11:Q34)</f>
        <v>47.2941</v>
      </c>
      <c r="R35" s="80">
        <f t="shared" si="15"/>
        <v>0</v>
      </c>
      <c r="S35" s="80">
        <f t="shared" si="15"/>
        <v>0</v>
      </c>
      <c r="T35" s="80">
        <f t="shared" si="15"/>
        <v>0</v>
      </c>
      <c r="U35" s="80">
        <f t="shared" si="15"/>
        <v>0</v>
      </c>
      <c r="V35" s="80">
        <f t="shared" si="15"/>
        <v>-0.59279999999999999</v>
      </c>
      <c r="W35" s="80">
        <f t="shared" si="15"/>
        <v>-14.616000000000003</v>
      </c>
      <c r="X35" s="80">
        <f t="shared" si="15"/>
        <v>-3.1199999999999985E-2</v>
      </c>
      <c r="Y35" s="80">
        <f t="shared" si="15"/>
        <v>0</v>
      </c>
      <c r="Z35" s="80">
        <f t="shared" si="15"/>
        <v>-15.239999999999997</v>
      </c>
      <c r="AA35" s="80">
        <f t="shared" si="15"/>
        <v>-16.858800000000002</v>
      </c>
      <c r="AB35" s="80">
        <f t="shared" si="15"/>
        <v>7.7196000000000016</v>
      </c>
      <c r="AC35" s="80">
        <f t="shared" si="15"/>
        <v>60.977699999999999</v>
      </c>
      <c r="AD35" s="80">
        <f t="shared" si="15"/>
        <v>20.897099999999995</v>
      </c>
      <c r="AE35" s="31">
        <f t="shared" si="15"/>
        <v>13.341600000000003</v>
      </c>
      <c r="AF35" s="31">
        <f t="shared" si="15"/>
        <v>24.209999999999997</v>
      </c>
      <c r="AG35" s="31">
        <f t="shared" si="15"/>
        <v>6.5999999999999975E-2</v>
      </c>
      <c r="AH35" s="31">
        <f t="shared" si="15"/>
        <v>3.8399999999999997E-2</v>
      </c>
      <c r="AI35" s="31">
        <f t="shared" si="15"/>
        <v>110.39159999999997</v>
      </c>
      <c r="AJ35" s="31">
        <f t="shared" si="15"/>
        <v>15.850800000000001</v>
      </c>
      <c r="AK35" s="31">
        <f t="shared" si="15"/>
        <v>29.194200000000002</v>
      </c>
      <c r="AL35" s="31">
        <f t="shared" si="15"/>
        <v>-13.893600000000001</v>
      </c>
      <c r="AM35" s="31">
        <f t="shared" si="15"/>
        <v>-41.92649999999999</v>
      </c>
      <c r="AN35" s="31">
        <f t="shared" si="15"/>
        <v>16.344000000000001</v>
      </c>
      <c r="AO35" s="31">
        <f t="shared" si="15"/>
        <v>12.2508</v>
      </c>
      <c r="AP35" s="31">
        <f t="shared" si="15"/>
        <v>0</v>
      </c>
      <c r="AQ35" s="31">
        <f t="shared" si="15"/>
        <v>0</v>
      </c>
      <c r="AR35" s="31">
        <f t="shared" si="15"/>
        <v>17.819700000000001</v>
      </c>
      <c r="AS35" s="31">
        <f t="shared" si="15"/>
        <v>6.5339999999999998</v>
      </c>
      <c r="AT35" s="31">
        <f t="shared" si="15"/>
        <v>-8.4168000000000003</v>
      </c>
      <c r="AU35" s="31">
        <f t="shared" si="15"/>
        <v>-1.8827999999999998</v>
      </c>
      <c r="AV35" s="31">
        <f>SUM(AV11:AV34)</f>
        <v>-5.0000000000000001E-4</v>
      </c>
      <c r="AW35" s="31">
        <f>SUM(AW11:AW34)</f>
        <v>1.9300000000000008E-2</v>
      </c>
      <c r="AX35" s="31">
        <f t="shared" si="15"/>
        <v>28.904399999999999</v>
      </c>
      <c r="AY35" s="31">
        <f t="shared" si="15"/>
        <v>28.604800000000004</v>
      </c>
      <c r="AZ35" s="31">
        <f t="shared" si="15"/>
        <v>-0.40179999999999988</v>
      </c>
      <c r="BA35" s="31">
        <f t="shared" si="15"/>
        <v>57.12619999999999</v>
      </c>
      <c r="BB35" s="31">
        <f t="shared" si="15"/>
        <v>19.338199999999997</v>
      </c>
      <c r="BC35" s="31">
        <f t="shared" si="15"/>
        <v>-4.2504000000000008</v>
      </c>
      <c r="BD35" s="31">
        <f t="shared" si="15"/>
        <v>2.1777000000000006</v>
      </c>
      <c r="BE35" s="31">
        <f t="shared" si="15"/>
        <v>16.175599999999999</v>
      </c>
      <c r="BF35" s="31">
        <f t="shared" si="15"/>
        <v>-13.744800000000001</v>
      </c>
      <c r="BG35" s="31">
        <f t="shared" si="15"/>
        <v>20.344799999999992</v>
      </c>
      <c r="BH35" s="31">
        <f t="shared" si="15"/>
        <v>40.0411</v>
      </c>
      <c r="BI35" s="31">
        <f t="shared" si="15"/>
        <v>3.9550000000000001</v>
      </c>
      <c r="BJ35" s="31">
        <f t="shared" si="15"/>
        <v>-7.0391999999999992</v>
      </c>
      <c r="BK35" s="31">
        <f t="shared" si="15"/>
        <v>10.539199999999997</v>
      </c>
      <c r="BL35" s="31">
        <f t="shared" si="15"/>
        <v>-6.0326000000000013</v>
      </c>
      <c r="BM35" s="31">
        <f t="shared" si="15"/>
        <v>1.4223999999999999</v>
      </c>
      <c r="BN35" s="31">
        <f t="shared" si="15"/>
        <v>-54.911999999999985</v>
      </c>
      <c r="BO35" s="31">
        <f t="shared" ref="BO35:CB35" si="16">SUM(BO11:BO34)</f>
        <v>58.220799999999997</v>
      </c>
      <c r="BP35" s="31">
        <f t="shared" si="16"/>
        <v>3.3088000000000011</v>
      </c>
      <c r="BQ35" s="31">
        <f t="shared" si="16"/>
        <v>-9.2812999999999981</v>
      </c>
      <c r="BR35" s="31">
        <f t="shared" si="16"/>
        <v>17.9634</v>
      </c>
      <c r="BS35" s="31">
        <f t="shared" si="16"/>
        <v>8.7436999999999969</v>
      </c>
      <c r="BT35" s="31">
        <f t="shared" si="16"/>
        <v>10.442600000000001</v>
      </c>
      <c r="BU35" s="31">
        <f t="shared" si="16"/>
        <v>2.016</v>
      </c>
      <c r="BV35" s="31">
        <f>SUM(BV11:BV34)</f>
        <v>3.0875999999999992</v>
      </c>
      <c r="BW35" s="31">
        <f>SUM(BW11:BW34)</f>
        <v>-2.3999999999999998E-3</v>
      </c>
      <c r="BX35" s="31">
        <f>SUM(BX11:BX34)</f>
        <v>2.1400000000000009E-2</v>
      </c>
      <c r="BY35" s="31">
        <f>SUM(BY11:BY34)</f>
        <v>32.990999999999993</v>
      </c>
      <c r="BZ35" s="31">
        <f t="shared" si="16"/>
        <v>0</v>
      </c>
      <c r="CA35" s="31">
        <f t="shared" si="16"/>
        <v>0</v>
      </c>
      <c r="CB35" s="31">
        <f t="shared" si="16"/>
        <v>0</v>
      </c>
      <c r="CC35" s="45">
        <f t="shared" si="11"/>
        <v>248.41289999999992</v>
      </c>
      <c r="CD35" s="45" t="e">
        <f>SUM(CD11:CD34)</f>
        <v>#REF!</v>
      </c>
      <c r="CE35" s="68" t="e">
        <f t="shared" si="12"/>
        <v>#REF!</v>
      </c>
    </row>
    <row r="36" spans="1:83">
      <c r="A36" s="66"/>
      <c r="B36" s="6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67"/>
      <c r="O36" s="53"/>
      <c r="P36" s="53"/>
      <c r="Q36" s="53"/>
      <c r="R36" s="66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6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66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66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39"/>
    </row>
    <row r="37" spans="1:83">
      <c r="A37" s="77"/>
      <c r="B37" s="6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7"/>
      <c r="O37" s="53"/>
      <c r="P37" s="53"/>
      <c r="Q37" s="53"/>
      <c r="R37" s="77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77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77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77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39"/>
    </row>
    <row r="38" spans="1:83">
      <c r="A38" s="66"/>
      <c r="B38" s="6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7"/>
      <c r="O38" s="53"/>
      <c r="P38" s="53"/>
      <c r="Q38" s="53"/>
      <c r="R38" s="66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6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6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66" t="s">
        <v>125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39"/>
    </row>
    <row r="39" spans="1:83">
      <c r="A39" s="77"/>
      <c r="B39" s="78"/>
      <c r="C39" s="78"/>
      <c r="D39" s="77"/>
      <c r="E39" s="77"/>
      <c r="F39" s="77"/>
      <c r="G39" s="77"/>
      <c r="H39" s="77"/>
      <c r="I39" s="77"/>
      <c r="J39" s="77"/>
      <c r="K39" s="36"/>
      <c r="L39" s="77"/>
      <c r="M39" s="77"/>
      <c r="N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CC39" s="39"/>
    </row>
    <row r="40" spans="1:83">
      <c r="A40" s="77"/>
      <c r="B40" s="78"/>
      <c r="C40" s="78"/>
      <c r="D40" s="77"/>
      <c r="E40" s="77"/>
      <c r="F40" s="77"/>
      <c r="G40" s="77"/>
      <c r="H40" s="77"/>
      <c r="I40" s="77"/>
      <c r="J40" s="77"/>
      <c r="K40" s="36"/>
      <c r="L40" s="77"/>
      <c r="M40" s="77"/>
      <c r="N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CC40" s="53"/>
    </row>
    <row r="41" spans="1:83">
      <c r="A41" s="77"/>
      <c r="B41" s="78"/>
      <c r="C41" s="78"/>
      <c r="D41" s="77"/>
      <c r="E41" s="77"/>
      <c r="F41" s="77"/>
      <c r="G41" s="77"/>
      <c r="H41" s="77"/>
      <c r="I41" s="77"/>
      <c r="J41" s="77"/>
      <c r="K41" s="36"/>
      <c r="L41" s="77"/>
      <c r="M41" s="77"/>
      <c r="N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CC41" s="53"/>
    </row>
    <row r="42" spans="1:83">
      <c r="A42" s="78"/>
      <c r="B42" s="78"/>
      <c r="C42" s="78"/>
      <c r="D42" s="77"/>
      <c r="E42" s="77"/>
      <c r="F42" s="77"/>
      <c r="G42" s="77"/>
      <c r="H42" s="77"/>
      <c r="I42" s="77"/>
      <c r="J42" s="77"/>
      <c r="K42" s="36"/>
      <c r="L42" s="77"/>
      <c r="M42" s="77"/>
      <c r="N42" s="77"/>
      <c r="R42" s="78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8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7"/>
      <c r="BP42" s="77"/>
      <c r="CC42" s="53"/>
    </row>
    <row r="43" spans="1:83">
      <c r="A43" s="78"/>
      <c r="B43" s="78"/>
      <c r="C43" s="78"/>
      <c r="D43" s="77"/>
      <c r="E43" s="77"/>
      <c r="F43" s="77"/>
      <c r="G43" s="77"/>
      <c r="H43" s="77"/>
      <c r="I43" s="77"/>
      <c r="J43" s="77"/>
      <c r="K43" s="36"/>
      <c r="L43" s="77"/>
      <c r="M43" s="77"/>
      <c r="N43" s="77"/>
      <c r="R43" s="78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8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8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 t="s">
        <v>105</v>
      </c>
      <c r="BO43" s="77"/>
      <c r="BP43" s="77"/>
      <c r="CC43" s="53"/>
    </row>
    <row r="44" spans="1:83">
      <c r="A44" s="78"/>
      <c r="B44" s="78"/>
      <c r="C44" s="78"/>
      <c r="D44" s="77"/>
      <c r="E44" s="77"/>
      <c r="F44" s="77"/>
      <c r="G44" s="77"/>
      <c r="H44" s="77"/>
      <c r="I44" s="77"/>
      <c r="J44" s="77"/>
      <c r="K44" s="36"/>
      <c r="L44" s="77"/>
      <c r="M44" s="77"/>
      <c r="N44" s="77"/>
      <c r="R44" s="7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 t="s">
        <v>106</v>
      </c>
      <c r="BO44" s="77"/>
      <c r="BP44" s="77"/>
      <c r="CC44" s="53"/>
    </row>
    <row r="45" spans="1:83">
      <c r="A45" s="77"/>
      <c r="B45" s="78"/>
      <c r="C45" s="78"/>
      <c r="D45" s="77"/>
      <c r="E45" s="77"/>
      <c r="F45" s="77"/>
      <c r="G45" s="77" t="s">
        <v>122</v>
      </c>
      <c r="H45" s="77"/>
      <c r="I45" s="77"/>
      <c r="J45" s="77"/>
      <c r="K45" s="36"/>
      <c r="L45" s="77"/>
      <c r="M45" s="77"/>
      <c r="N45" s="77"/>
      <c r="R45" s="77"/>
      <c r="S45" s="78"/>
      <c r="T45" s="77" t="s">
        <v>121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 t="s">
        <v>120</v>
      </c>
      <c r="AF45" s="77"/>
      <c r="AG45" s="77"/>
      <c r="AH45" s="77"/>
      <c r="AI45" s="77"/>
      <c r="AJ45" s="77"/>
      <c r="AK45" s="78"/>
      <c r="AL45" s="78"/>
      <c r="AM45" s="77"/>
      <c r="AN45" s="77"/>
      <c r="AO45" s="77"/>
      <c r="AP45" s="77" t="s">
        <v>119</v>
      </c>
      <c r="AQ45" s="77"/>
      <c r="AR45" s="77"/>
      <c r="AS45" s="77"/>
      <c r="AT45" s="77"/>
      <c r="AU45" s="77"/>
      <c r="AV45" s="77"/>
      <c r="AW45" s="78"/>
      <c r="AX45" s="78"/>
      <c r="AY45" s="77"/>
      <c r="AZ45" s="77"/>
      <c r="BA45" s="77"/>
      <c r="BB45" s="77"/>
      <c r="BC45" s="77"/>
      <c r="BD45" s="77"/>
      <c r="BE45" s="77" t="s">
        <v>123</v>
      </c>
      <c r="BF45" s="77"/>
      <c r="BG45" s="77"/>
      <c r="BH45" s="77"/>
      <c r="BI45" s="77"/>
      <c r="BJ45" s="77"/>
      <c r="BK45" s="77"/>
      <c r="BL45" s="77"/>
      <c r="BM45" s="77"/>
      <c r="BN45" s="77"/>
      <c r="BO45" s="78"/>
      <c r="BP45" s="78"/>
      <c r="BQ45" s="77"/>
      <c r="BR45" s="77"/>
      <c r="BS45" s="77"/>
      <c r="BT45" s="77"/>
      <c r="BU45" s="77" t="s">
        <v>124</v>
      </c>
      <c r="BV45" s="77"/>
      <c r="CC45" s="53"/>
    </row>
  </sheetData>
  <mergeCells count="28">
    <mergeCell ref="Q8:Q9"/>
    <mergeCell ref="R8:Y8"/>
    <mergeCell ref="Z8:Z9"/>
    <mergeCell ref="AA8:AH8"/>
    <mergeCell ref="AI8:AI9"/>
    <mergeCell ref="BM8:BM9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</mergeCells>
  <conditionalFormatting sqref="BQ35:BQ38 BO35:BO38 AQ35:AQ38">
    <cfRule type="cellIs" dxfId="309" priority="89" stopIfTrue="1" operator="equal">
      <formula>AQ$39</formula>
    </cfRule>
    <cfRule type="cellIs" dxfId="308" priority="90" stopIfTrue="1" operator="equal">
      <formula>#REF!</formula>
    </cfRule>
  </conditionalFormatting>
  <conditionalFormatting sqref="CB35:CB38 CC36:CC38">
    <cfRule type="cellIs" dxfId="307" priority="87" stopIfTrue="1" operator="equal">
      <formula>CB$39</formula>
    </cfRule>
    <cfRule type="cellIs" dxfId="306" priority="88" stopIfTrue="1" operator="equal">
      <formula>#REF!</formula>
    </cfRule>
  </conditionalFormatting>
  <conditionalFormatting sqref="CA35:CA38">
    <cfRule type="cellIs" dxfId="305" priority="85" stopIfTrue="1" operator="equal">
      <formula>CA$39</formula>
    </cfRule>
    <cfRule type="cellIs" dxfId="304" priority="86" stopIfTrue="1" operator="equal">
      <formula>#REF!</formula>
    </cfRule>
  </conditionalFormatting>
  <conditionalFormatting sqref="BS35:BV38">
    <cfRule type="cellIs" dxfId="303" priority="83" stopIfTrue="1" operator="equal">
      <formula>BS$39</formula>
    </cfRule>
    <cfRule type="cellIs" dxfId="302" priority="84" stopIfTrue="1" operator="equal">
      <formula>#REF!</formula>
    </cfRule>
  </conditionalFormatting>
  <conditionalFormatting sqref="AU11:AU38 N11:N34 Q11:Q34 Z11:Z34 AI11:AI34 AR11:AR34 BA11:BA38 BH11:BH34 BM11:BM34 BP11:BP34 BY11:CB34">
    <cfRule type="cellIs" dxfId="301" priority="81" stopIfTrue="1" operator="equal">
      <formula>#REF!</formula>
    </cfRule>
    <cfRule type="cellIs" dxfId="300" priority="82" stopIfTrue="1" operator="equal">
      <formula>#REF!</formula>
    </cfRule>
  </conditionalFormatting>
  <conditionalFormatting sqref="CC39:CC45">
    <cfRule type="cellIs" dxfId="299" priority="79" stopIfTrue="1" operator="equal">
      <formula>CC$39</formula>
    </cfRule>
    <cfRule type="cellIs" dxfId="298" priority="80" stopIfTrue="1" operator="equal">
      <formula>#REF!</formula>
    </cfRule>
  </conditionalFormatting>
  <conditionalFormatting sqref="BW35:BY38">
    <cfRule type="cellIs" dxfId="297" priority="69" stopIfTrue="1" operator="equal">
      <formula>BW$39</formula>
    </cfRule>
    <cfRule type="cellIs" dxfId="296" priority="70" stopIfTrue="1" operator="equal">
      <formula>#REF!</formula>
    </cfRule>
  </conditionalFormatting>
  <conditionalFormatting sqref="BQ36:BQ38 BO36:BO38 AQ36:AQ38">
    <cfRule type="cellIs" dxfId="295" priority="37" stopIfTrue="1" operator="equal">
      <formula>AQ$39</formula>
    </cfRule>
    <cfRule type="cellIs" dxfId="294" priority="38" stopIfTrue="1" operator="equal">
      <formula>#REF!</formula>
    </cfRule>
  </conditionalFormatting>
  <conditionalFormatting sqref="BS36:BV38">
    <cfRule type="cellIs" dxfId="293" priority="35" stopIfTrue="1" operator="equal">
      <formula>BS$39</formula>
    </cfRule>
    <cfRule type="cellIs" dxfId="292" priority="36" stopIfTrue="1" operator="equal">
      <formula>#REF!</formula>
    </cfRule>
  </conditionalFormatting>
  <conditionalFormatting sqref="BW36:BY38">
    <cfRule type="cellIs" dxfId="291" priority="31" stopIfTrue="1" operator="equal">
      <formula>BW$39</formula>
    </cfRule>
    <cfRule type="cellIs" dxfId="290" priority="32" stopIfTrue="1" operator="equal">
      <formula>#REF!</formula>
    </cfRule>
  </conditionalFormatting>
  <conditionalFormatting sqref="L35:L38 BF35:BG38 BB35:BB38">
    <cfRule type="cellIs" dxfId="289" priority="113" stopIfTrue="1" operator="equal">
      <formula>L$39</formula>
    </cfRule>
    <cfRule type="cellIs" dxfId="288" priority="114" stopIfTrue="1" operator="equal">
      <formula>#REF!</formula>
    </cfRule>
  </conditionalFormatting>
  <conditionalFormatting sqref="BN35 BI35:BJ38 K35:K38 AX35:AX38 BM35:BM38 H35:I38 U35:U38 AD35:AD38 AM35:AM38">
    <cfRule type="cellIs" dxfId="287" priority="119" stopIfTrue="1" operator="equal">
      <formula>H$39</formula>
    </cfRule>
    <cfRule type="cellIs" dxfId="286" priority="120" stopIfTrue="1" operator="equal">
      <formula>#REF!</formula>
    </cfRule>
  </conditionalFormatting>
  <conditionalFormatting sqref="R35 AJ35 BK35:BK38 M35:M38 AI35:AI38 C35:G38 S35:S38 Z35:AB38 AZ35:BA38 AK35:AK38">
    <cfRule type="cellIs" dxfId="285" priority="137" stopIfTrue="1" operator="equal">
      <formula>C$39</formula>
    </cfRule>
    <cfRule type="cellIs" dxfId="284" priority="138" stopIfTrue="1" operator="equal">
      <formula>#REF!</formula>
    </cfRule>
  </conditionalFormatting>
  <conditionalFormatting sqref="AN35:AN38 V35:V38 AE35:AE38 BE35:BE38">
    <cfRule type="cellIs" dxfId="283" priority="157" stopIfTrue="1" operator="equal">
      <formula>V$39</formula>
    </cfRule>
    <cfRule type="cellIs" dxfId="282" priority="158" stopIfTrue="1" operator="equal">
      <formula>#REF!</formula>
    </cfRule>
  </conditionalFormatting>
  <conditionalFormatting sqref="BH35:BH38 BL35:BL38 AF35:AH38 BZ35:BZ38 W35:Y38 AO35:AP38">
    <cfRule type="cellIs" dxfId="281" priority="165" stopIfTrue="1" operator="equal">
      <formula>W$39</formula>
    </cfRule>
    <cfRule type="cellIs" dxfId="280" priority="166" stopIfTrue="1" operator="equal">
      <formula>#REF!</formula>
    </cfRule>
  </conditionalFormatting>
  <conditionalFormatting sqref="BR35:BR38 T35:T38 AC35:AC38">
    <cfRule type="cellIs" dxfId="279" priority="177" stopIfTrue="1" operator="equal">
      <formula>T$39</formula>
    </cfRule>
    <cfRule type="cellIs" dxfId="278" priority="178" stopIfTrue="1" operator="equal">
      <formula>#REF!</formula>
    </cfRule>
  </conditionalFormatting>
  <conditionalFormatting sqref="BC35:BC38">
    <cfRule type="cellIs" dxfId="277" priority="183" stopIfTrue="1" operator="equal">
      <formula>BC$39</formula>
    </cfRule>
    <cfRule type="cellIs" dxfId="276" priority="184" stopIfTrue="1" operator="equal">
      <formula>#REF!</formula>
    </cfRule>
  </conditionalFormatting>
  <conditionalFormatting sqref="BD35:BD38 AR35:AR38 O35:Q38 BA35:BA38">
    <cfRule type="cellIs" dxfId="275" priority="185" stopIfTrue="1" operator="equal">
      <formula>O$39</formula>
    </cfRule>
    <cfRule type="cellIs" dxfId="274" priority="186" stopIfTrue="1" operator="equal">
      <formula>#REF!</formula>
    </cfRule>
  </conditionalFormatting>
  <conditionalFormatting sqref="J35:J38">
    <cfRule type="cellIs" dxfId="273" priority="193" stopIfTrue="1" operator="equal">
      <formula>J$39</formula>
    </cfRule>
    <cfRule type="cellIs" dxfId="272" priority="194" stopIfTrue="1" operator="equal">
      <formula>#REF!</formula>
    </cfRule>
  </conditionalFormatting>
  <conditionalFormatting sqref="AS35:AU38 AY35:AY38">
    <cfRule type="cellIs" dxfId="271" priority="195" stopIfTrue="1" operator="equal">
      <formula>AS$39</formula>
    </cfRule>
    <cfRule type="cellIs" dxfId="270" priority="196" stopIfTrue="1" operator="equal">
      <formula>#REF!</formula>
    </cfRule>
  </conditionalFormatting>
  <conditionalFormatting sqref="BP35:BP38 N35:N38">
    <cfRule type="cellIs" dxfId="269" priority="199" stopIfTrue="1" operator="equal">
      <formula>N$39</formula>
    </cfRule>
    <cfRule type="cellIs" dxfId="268" priority="200" stopIfTrue="1" operator="equal">
      <formula>#REF!</formula>
    </cfRule>
  </conditionalFormatting>
  <conditionalFormatting sqref="AU35:AU38">
    <cfRule type="cellIs" dxfId="267" priority="203" stopIfTrue="1" operator="equal">
      <formula>AW$39</formula>
    </cfRule>
    <cfRule type="cellIs" dxfId="266" priority="204" stopIfTrue="1" operator="equal">
      <formula>#REF!</formula>
    </cfRule>
  </conditionalFormatting>
  <conditionalFormatting sqref="AL35:AL38">
    <cfRule type="cellIs" dxfId="265" priority="205" stopIfTrue="1" operator="equal">
      <formula>AL$39</formula>
    </cfRule>
    <cfRule type="cellIs" dxfId="264" priority="206" stopIfTrue="1" operator="equal">
      <formula>#REF!</formula>
    </cfRule>
  </conditionalFormatting>
  <conditionalFormatting sqref="AV35 AW35:AW38">
    <cfRule type="cellIs" dxfId="263" priority="207" stopIfTrue="1" operator="equal">
      <formula>#REF!</formula>
    </cfRule>
    <cfRule type="cellIs" dxfId="262" priority="208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70"/>
  <sheetViews>
    <sheetView tabSelected="1" view="pageBreakPreview" topLeftCell="A7" zoomScale="60" workbookViewId="0">
      <selection activeCell="BT11" sqref="BT11:BT34"/>
    </sheetView>
  </sheetViews>
  <sheetFormatPr defaultRowHeight="12.75"/>
  <cols>
    <col min="1" max="1" width="11.42578125" style="33" customWidth="1"/>
    <col min="2" max="2" width="8" style="33" customWidth="1"/>
    <col min="3" max="3" width="14.140625" style="33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0">
      <c r="A1" s="1"/>
      <c r="B1" s="1"/>
      <c r="C1" s="1"/>
      <c r="H1" s="3"/>
      <c r="I1" s="4"/>
    </row>
    <row r="2" spans="1:80" s="6" customFormat="1" ht="15.75">
      <c r="B2" s="7"/>
      <c r="C2" s="7"/>
      <c r="D2" s="7"/>
      <c r="E2" s="7"/>
      <c r="F2" s="7"/>
      <c r="G2" s="7"/>
      <c r="H2" s="7"/>
      <c r="I2" s="7" t="str">
        <f>'Замер Актив 18.12.2019'!I2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83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57"/>
    </row>
    <row r="3" spans="1:80" s="6" customFormat="1" ht="15.75">
      <c r="B3" s="8"/>
      <c r="C3" s="8"/>
      <c r="D3" s="8"/>
      <c r="E3" s="8"/>
      <c r="F3" s="8"/>
      <c r="G3" s="8"/>
      <c r="H3" s="8"/>
      <c r="I3" s="7" t="s">
        <v>126</v>
      </c>
      <c r="J3" s="8"/>
      <c r="K3" s="8"/>
      <c r="L3" s="8"/>
      <c r="M3" s="8"/>
      <c r="N3" s="8"/>
      <c r="O3" s="8"/>
      <c r="P3" s="8"/>
      <c r="Q3" s="8"/>
      <c r="R3" s="8"/>
      <c r="S3" s="8"/>
      <c r="T3" s="83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0" s="9" customFormat="1" ht="15.75">
      <c r="B4" s="8"/>
      <c r="C4" s="8"/>
      <c r="D4" s="8"/>
      <c r="E4" s="8"/>
      <c r="F4" s="8"/>
      <c r="G4" s="8"/>
      <c r="H4" s="8"/>
      <c r="I4" s="7" t="str">
        <f>'Замер Актив 18.12.2019'!I4</f>
        <v xml:space="preserve">за  18.12.2019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83" t="str">
        <f t="shared" si="0"/>
        <v xml:space="preserve">за  18.12.2019 года (время московское). </v>
      </c>
      <c r="U4" s="8"/>
      <c r="V4" s="8"/>
      <c r="AE4" s="8" t="str">
        <f>$I4</f>
        <v xml:space="preserve">за  18.12.2019 года (время московское). </v>
      </c>
      <c r="AQ4" s="8" t="str">
        <f>$I4</f>
        <v xml:space="preserve">за  18.12.2019 года (время московское). </v>
      </c>
      <c r="BD4" s="8" t="str">
        <f>$I4</f>
        <v xml:space="preserve">за  18.12.2019 года (время московское). </v>
      </c>
      <c r="BN4" s="8"/>
      <c r="BT4" s="8" t="str">
        <f>$I4</f>
        <v xml:space="preserve">за  18.12.2019 года (время московское). </v>
      </c>
    </row>
    <row r="5" spans="1:80" s="10" customFormat="1" ht="15.75">
      <c r="B5" s="11"/>
      <c r="C5" s="11"/>
      <c r="D5" s="11"/>
      <c r="E5" s="11"/>
      <c r="F5" s="11"/>
      <c r="G5" s="11"/>
      <c r="H5" s="11"/>
      <c r="I5" s="7" t="str">
        <f>'Замер Актив 18.12.2019'!I5</f>
        <v>по  АО  "Черногорэнерго".</v>
      </c>
      <c r="J5" s="11"/>
      <c r="K5" s="11"/>
      <c r="L5" s="11"/>
      <c r="M5" s="11"/>
      <c r="N5" s="59"/>
      <c r="O5" s="11"/>
      <c r="P5" s="11"/>
      <c r="Q5" s="11"/>
      <c r="R5" s="11"/>
      <c r="S5" s="11"/>
      <c r="T5" s="83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>
      <c r="A6" s="12"/>
      <c r="B6" s="12"/>
      <c r="C6" s="12"/>
      <c r="G6" s="13"/>
      <c r="AV6" s="14"/>
    </row>
    <row r="7" spans="1:80">
      <c r="A7" s="15"/>
      <c r="B7" s="15"/>
      <c r="C7" s="15"/>
      <c r="D7" s="15"/>
      <c r="E7" s="15"/>
      <c r="G7" s="15"/>
      <c r="H7" s="15"/>
    </row>
    <row r="8" spans="1:80" s="16" customFormat="1" ht="45" customHeight="1">
      <c r="A8" s="86" t="s">
        <v>2</v>
      </c>
      <c r="B8" s="87" t="s">
        <v>3</v>
      </c>
      <c r="C8" s="88" t="s">
        <v>127</v>
      </c>
      <c r="D8" s="89" t="s">
        <v>5</v>
      </c>
      <c r="E8" s="90"/>
      <c r="F8" s="90"/>
      <c r="G8" s="90"/>
      <c r="H8" s="90"/>
      <c r="I8" s="90"/>
      <c r="J8" s="90"/>
      <c r="K8" s="90"/>
      <c r="L8" s="90"/>
      <c r="M8" s="90"/>
      <c r="N8" s="88" t="s">
        <v>5</v>
      </c>
      <c r="O8" s="84" t="s">
        <v>6</v>
      </c>
      <c r="P8" s="85"/>
      <c r="Q8" s="93" t="s">
        <v>6</v>
      </c>
      <c r="R8" s="89" t="s">
        <v>7</v>
      </c>
      <c r="S8" s="90"/>
      <c r="T8" s="90"/>
      <c r="U8" s="90"/>
      <c r="V8" s="90"/>
      <c r="W8" s="90"/>
      <c r="X8" s="90"/>
      <c r="Y8" s="91"/>
      <c r="Z8" s="88" t="s">
        <v>8</v>
      </c>
      <c r="AA8" s="89" t="s">
        <v>9</v>
      </c>
      <c r="AB8" s="90"/>
      <c r="AC8" s="90"/>
      <c r="AD8" s="90"/>
      <c r="AE8" s="90"/>
      <c r="AF8" s="90"/>
      <c r="AG8" s="90"/>
      <c r="AH8" s="91"/>
      <c r="AI8" s="88" t="s">
        <v>10</v>
      </c>
      <c r="AJ8" s="92" t="s">
        <v>11</v>
      </c>
      <c r="AK8" s="92"/>
      <c r="AL8" s="92"/>
      <c r="AM8" s="92"/>
      <c r="AN8" s="92"/>
      <c r="AO8" s="92"/>
      <c r="AP8" s="92"/>
      <c r="AQ8" s="92"/>
      <c r="AR8" s="88" t="s">
        <v>12</v>
      </c>
      <c r="AS8" s="89" t="s">
        <v>13</v>
      </c>
      <c r="AT8" s="90"/>
      <c r="AU8" s="88" t="s">
        <v>13</v>
      </c>
      <c r="AV8" s="92" t="s">
        <v>14</v>
      </c>
      <c r="AW8" s="92"/>
      <c r="AX8" s="92"/>
      <c r="AY8" s="92"/>
      <c r="AZ8" s="92"/>
      <c r="BA8" s="88" t="s">
        <v>14</v>
      </c>
      <c r="BB8" s="92" t="s">
        <v>15</v>
      </c>
      <c r="BC8" s="92"/>
      <c r="BD8" s="92"/>
      <c r="BE8" s="92"/>
      <c r="BF8" s="92"/>
      <c r="BG8" s="92"/>
      <c r="BH8" s="88" t="s">
        <v>15</v>
      </c>
      <c r="BI8" s="89" t="s">
        <v>16</v>
      </c>
      <c r="BJ8" s="90"/>
      <c r="BK8" s="90"/>
      <c r="BL8" s="91"/>
      <c r="BM8" s="88" t="s">
        <v>16</v>
      </c>
      <c r="BN8" s="92" t="s">
        <v>17</v>
      </c>
      <c r="BO8" s="92"/>
      <c r="BP8" s="88" t="s">
        <v>17</v>
      </c>
      <c r="BQ8" s="95" t="s">
        <v>18</v>
      </c>
      <c r="BR8" s="96"/>
      <c r="BS8" s="96"/>
      <c r="BT8" s="96"/>
      <c r="BU8" s="96"/>
      <c r="BV8" s="96"/>
      <c r="BW8" s="96"/>
      <c r="BX8" s="97"/>
      <c r="BY8" s="88" t="s">
        <v>18</v>
      </c>
      <c r="BZ8" s="88"/>
      <c r="CA8" s="88"/>
      <c r="CB8" s="88"/>
    </row>
    <row r="9" spans="1:80" ht="25.5">
      <c r="A9" s="86"/>
      <c r="B9" s="87"/>
      <c r="C9" s="88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88"/>
      <c r="O9" s="17" t="s">
        <v>30</v>
      </c>
      <c r="P9" s="17" t="s">
        <v>31</v>
      </c>
      <c r="Q9" s="94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88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88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88"/>
      <c r="AS9" s="17" t="s">
        <v>34</v>
      </c>
      <c r="AT9" s="17" t="s">
        <v>65</v>
      </c>
      <c r="AU9" s="88"/>
      <c r="AV9" s="17" t="s">
        <v>103</v>
      </c>
      <c r="AW9" s="17" t="s">
        <v>104</v>
      </c>
      <c r="AX9" s="17" t="s">
        <v>20</v>
      </c>
      <c r="AY9" s="17" t="s">
        <v>22</v>
      </c>
      <c r="AZ9" s="17" t="s">
        <v>23</v>
      </c>
      <c r="BA9" s="88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88"/>
      <c r="BI9" s="17" t="s">
        <v>20</v>
      </c>
      <c r="BJ9" s="17" t="s">
        <v>21</v>
      </c>
      <c r="BK9" s="17" t="s">
        <v>22</v>
      </c>
      <c r="BL9" s="17" t="s">
        <v>23</v>
      </c>
      <c r="BM9" s="88"/>
      <c r="BN9" s="17" t="s">
        <v>36</v>
      </c>
      <c r="BO9" s="17" t="s">
        <v>37</v>
      </c>
      <c r="BP9" s="88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88"/>
      <c r="BZ9" s="88"/>
      <c r="CA9" s="88"/>
      <c r="CB9" s="88"/>
    </row>
    <row r="10" spans="1:80" s="5" customFormat="1" ht="12" customHeight="1">
      <c r="A10" s="18"/>
      <c r="B10" s="19" t="s">
        <v>38</v>
      </c>
      <c r="C10" s="19"/>
      <c r="D10" s="19" t="s">
        <v>107</v>
      </c>
      <c r="E10" s="19" t="s">
        <v>107</v>
      </c>
      <c r="F10" s="19" t="s">
        <v>107</v>
      </c>
      <c r="G10" s="19" t="s">
        <v>107</v>
      </c>
      <c r="H10" s="19" t="s">
        <v>107</v>
      </c>
      <c r="I10" s="19" t="s">
        <v>107</v>
      </c>
      <c r="J10" s="19" t="s">
        <v>107</v>
      </c>
      <c r="K10" s="19" t="s">
        <v>107</v>
      </c>
      <c r="L10" s="19" t="s">
        <v>107</v>
      </c>
      <c r="M10" s="19" t="s">
        <v>107</v>
      </c>
      <c r="N10" s="19" t="s">
        <v>107</v>
      </c>
      <c r="O10" s="19" t="s">
        <v>107</v>
      </c>
      <c r="P10" s="19" t="s">
        <v>107</v>
      </c>
      <c r="Q10" s="19" t="s">
        <v>107</v>
      </c>
      <c r="R10" s="19" t="s">
        <v>107</v>
      </c>
      <c r="S10" s="19" t="s">
        <v>107</v>
      </c>
      <c r="T10" s="19" t="s">
        <v>107</v>
      </c>
      <c r="U10" s="19" t="s">
        <v>107</v>
      </c>
      <c r="V10" s="19" t="s">
        <v>107</v>
      </c>
      <c r="W10" s="19" t="s">
        <v>107</v>
      </c>
      <c r="X10" s="19" t="s">
        <v>107</v>
      </c>
      <c r="Y10" s="19" t="s">
        <v>107</v>
      </c>
      <c r="Z10" s="19" t="s">
        <v>107</v>
      </c>
      <c r="AA10" s="19" t="s">
        <v>107</v>
      </c>
      <c r="AB10" s="19" t="s">
        <v>107</v>
      </c>
      <c r="AC10" s="19" t="s">
        <v>107</v>
      </c>
      <c r="AD10" s="19" t="s">
        <v>107</v>
      </c>
      <c r="AE10" s="19" t="s">
        <v>107</v>
      </c>
      <c r="AF10" s="19" t="s">
        <v>107</v>
      </c>
      <c r="AG10" s="19" t="s">
        <v>107</v>
      </c>
      <c r="AH10" s="19" t="s">
        <v>107</v>
      </c>
      <c r="AI10" s="19" t="s">
        <v>107</v>
      </c>
      <c r="AJ10" s="19" t="s">
        <v>107</v>
      </c>
      <c r="AK10" s="19" t="s">
        <v>107</v>
      </c>
      <c r="AL10" s="19" t="s">
        <v>107</v>
      </c>
      <c r="AM10" s="19" t="s">
        <v>107</v>
      </c>
      <c r="AN10" s="19" t="s">
        <v>107</v>
      </c>
      <c r="AO10" s="19" t="s">
        <v>107</v>
      </c>
      <c r="AP10" s="19" t="s">
        <v>107</v>
      </c>
      <c r="AQ10" s="19" t="s">
        <v>107</v>
      </c>
      <c r="AR10" s="19" t="s">
        <v>107</v>
      </c>
      <c r="AS10" s="19" t="s">
        <v>107</v>
      </c>
      <c r="AT10" s="19" t="s">
        <v>107</v>
      </c>
      <c r="AU10" s="19" t="s">
        <v>107</v>
      </c>
      <c r="AV10" s="19" t="s">
        <v>107</v>
      </c>
      <c r="AW10" s="19" t="s">
        <v>107</v>
      </c>
      <c r="AX10" s="19" t="s">
        <v>107</v>
      </c>
      <c r="AY10" s="19" t="s">
        <v>107</v>
      </c>
      <c r="AZ10" s="19" t="s">
        <v>107</v>
      </c>
      <c r="BA10" s="19" t="s">
        <v>107</v>
      </c>
      <c r="BB10" s="19" t="s">
        <v>107</v>
      </c>
      <c r="BC10" s="19" t="s">
        <v>107</v>
      </c>
      <c r="BD10" s="19" t="s">
        <v>107</v>
      </c>
      <c r="BE10" s="19" t="s">
        <v>107</v>
      </c>
      <c r="BF10" s="19" t="s">
        <v>107</v>
      </c>
      <c r="BG10" s="19" t="s">
        <v>107</v>
      </c>
      <c r="BH10" s="19" t="s">
        <v>107</v>
      </c>
      <c r="BI10" s="19" t="s">
        <v>107</v>
      </c>
      <c r="BJ10" s="19" t="s">
        <v>107</v>
      </c>
      <c r="BK10" s="19" t="s">
        <v>107</v>
      </c>
      <c r="BL10" s="19" t="s">
        <v>107</v>
      </c>
      <c r="BM10" s="19" t="s">
        <v>107</v>
      </c>
      <c r="BN10" s="19" t="s">
        <v>107</v>
      </c>
      <c r="BO10" s="19" t="s">
        <v>107</v>
      </c>
      <c r="BP10" s="19" t="s">
        <v>107</v>
      </c>
      <c r="BQ10" s="19" t="s">
        <v>107</v>
      </c>
      <c r="BR10" s="19" t="s">
        <v>107</v>
      </c>
      <c r="BS10" s="19" t="s">
        <v>107</v>
      </c>
      <c r="BT10" s="19" t="s">
        <v>107</v>
      </c>
      <c r="BU10" s="19" t="s">
        <v>107</v>
      </c>
      <c r="BV10" s="19" t="s">
        <v>107</v>
      </c>
      <c r="BW10" s="19" t="s">
        <v>107</v>
      </c>
      <c r="BX10" s="19" t="s">
        <v>107</v>
      </c>
      <c r="BY10" s="19" t="s">
        <v>107</v>
      </c>
      <c r="BZ10" s="19" t="s">
        <v>107</v>
      </c>
      <c r="CA10" s="19"/>
      <c r="CB10" s="19"/>
    </row>
    <row r="11" spans="1:80" s="5" customFormat="1" ht="12.75" customHeight="1">
      <c r="A11" s="20">
        <f>'Замер Актив 18.12.2019'!A11</f>
        <v>43817</v>
      </c>
      <c r="B11" s="21" t="s">
        <v>40</v>
      </c>
      <c r="C11" s="22"/>
      <c r="D11" s="69">
        <v>36.700000000000003</v>
      </c>
      <c r="E11" s="69">
        <v>36.700000000000003</v>
      </c>
      <c r="F11" s="69">
        <v>36.4</v>
      </c>
      <c r="G11" s="69">
        <v>36.4</v>
      </c>
      <c r="H11" s="69">
        <v>0</v>
      </c>
      <c r="I11" s="69">
        <v>0</v>
      </c>
      <c r="J11" s="69">
        <v>6.3</v>
      </c>
      <c r="K11" s="69">
        <v>6.3</v>
      </c>
      <c r="L11" s="69">
        <v>6.3</v>
      </c>
      <c r="M11" s="69">
        <v>6.3</v>
      </c>
      <c r="N11" s="47"/>
      <c r="O11" s="47">
        <v>36.299999999999997</v>
      </c>
      <c r="P11" s="47">
        <v>36.4</v>
      </c>
      <c r="Q11" s="47"/>
      <c r="R11" s="47">
        <v>36.1</v>
      </c>
      <c r="S11" s="47">
        <v>36.1</v>
      </c>
      <c r="T11" s="47">
        <v>36.299999999999997</v>
      </c>
      <c r="U11" s="47">
        <v>36.299999999999997</v>
      </c>
      <c r="V11" s="47">
        <v>6.3</v>
      </c>
      <c r="W11" s="47">
        <v>6.2</v>
      </c>
      <c r="X11" s="47">
        <v>0</v>
      </c>
      <c r="Y11" s="47">
        <v>0</v>
      </c>
      <c r="Z11" s="23"/>
      <c r="AA11" s="47">
        <v>36.4</v>
      </c>
      <c r="AB11" s="47">
        <v>36.4</v>
      </c>
      <c r="AC11" s="47">
        <v>36.299999999999997</v>
      </c>
      <c r="AD11" s="47">
        <v>36.299999999999997</v>
      </c>
      <c r="AE11" s="47">
        <v>6.3</v>
      </c>
      <c r="AF11" s="47">
        <v>6.2</v>
      </c>
      <c r="AG11" s="47">
        <v>0</v>
      </c>
      <c r="AH11" s="47">
        <v>0</v>
      </c>
      <c r="AI11" s="23"/>
      <c r="AJ11" s="47">
        <v>36.6</v>
      </c>
      <c r="AK11" s="47">
        <v>36.6</v>
      </c>
      <c r="AL11" s="47">
        <v>36.5</v>
      </c>
      <c r="AM11" s="47">
        <v>36.5</v>
      </c>
      <c r="AN11" s="47">
        <v>6.2</v>
      </c>
      <c r="AO11" s="47">
        <v>6.2</v>
      </c>
      <c r="AP11" s="47">
        <v>0</v>
      </c>
      <c r="AQ11" s="47">
        <v>0</v>
      </c>
      <c r="AR11" s="23"/>
      <c r="AS11" s="47">
        <v>6.1</v>
      </c>
      <c r="AT11" s="47">
        <v>6.1</v>
      </c>
      <c r="AU11" s="23"/>
      <c r="AV11" s="47">
        <v>6.1</v>
      </c>
      <c r="AW11" s="47">
        <v>6.3</v>
      </c>
      <c r="AX11" s="47">
        <v>36.5</v>
      </c>
      <c r="AY11" s="47">
        <v>35.6</v>
      </c>
      <c r="AZ11" s="47">
        <v>35.6</v>
      </c>
      <c r="BA11" s="23"/>
      <c r="BB11" s="47">
        <v>36.700000000000003</v>
      </c>
      <c r="BC11" s="47">
        <v>36.700000000000003</v>
      </c>
      <c r="BD11" s="47">
        <v>36.1</v>
      </c>
      <c r="BE11" s="47">
        <v>36.1</v>
      </c>
      <c r="BF11" s="47">
        <v>6.2</v>
      </c>
      <c r="BG11" s="47">
        <v>6.2</v>
      </c>
      <c r="BH11" s="23"/>
      <c r="BI11" s="47">
        <v>35.9</v>
      </c>
      <c r="BJ11" s="47">
        <v>35.9</v>
      </c>
      <c r="BK11" s="47">
        <v>36.1</v>
      </c>
      <c r="BL11" s="47">
        <v>36.1</v>
      </c>
      <c r="BM11" s="23"/>
      <c r="BN11" s="47">
        <v>115.1</v>
      </c>
      <c r="BO11" s="47">
        <v>114.9</v>
      </c>
      <c r="BP11" s="23"/>
      <c r="BQ11" s="47">
        <v>36.5</v>
      </c>
      <c r="BR11" s="47">
        <v>36.299999999999997</v>
      </c>
      <c r="BS11" s="47">
        <v>36.1</v>
      </c>
      <c r="BT11" s="47">
        <v>36.1</v>
      </c>
      <c r="BU11" s="47">
        <v>6.3</v>
      </c>
      <c r="BV11" s="47">
        <v>6.4</v>
      </c>
      <c r="BW11" s="47">
        <v>0</v>
      </c>
      <c r="BX11" s="47">
        <v>0</v>
      </c>
      <c r="BY11" s="23"/>
      <c r="BZ11" s="47"/>
      <c r="CA11" s="23"/>
      <c r="CB11" s="23"/>
    </row>
    <row r="12" spans="1:80" s="5" customFormat="1" ht="12.75" customHeight="1">
      <c r="A12" s="20">
        <f>$A$11</f>
        <v>43817</v>
      </c>
      <c r="B12" s="21" t="s">
        <v>41</v>
      </c>
      <c r="C12" s="22"/>
      <c r="D12" s="69">
        <v>36.700000000000003</v>
      </c>
      <c r="E12" s="69">
        <v>36.700000000000003</v>
      </c>
      <c r="F12" s="69">
        <v>36.4</v>
      </c>
      <c r="G12" s="69">
        <v>36.4</v>
      </c>
      <c r="H12" s="69">
        <v>0</v>
      </c>
      <c r="I12" s="69">
        <v>0</v>
      </c>
      <c r="J12" s="69">
        <v>6.3</v>
      </c>
      <c r="K12" s="69">
        <v>6.3</v>
      </c>
      <c r="L12" s="69">
        <v>6.3</v>
      </c>
      <c r="M12" s="69">
        <v>6.3</v>
      </c>
      <c r="N12" s="47"/>
      <c r="O12" s="47">
        <v>36.299999999999997</v>
      </c>
      <c r="P12" s="47">
        <v>36.4</v>
      </c>
      <c r="Q12" s="47"/>
      <c r="R12" s="47">
        <v>36.1</v>
      </c>
      <c r="S12" s="47">
        <v>36.1</v>
      </c>
      <c r="T12" s="47">
        <v>36.299999999999997</v>
      </c>
      <c r="U12" s="47">
        <v>36.299999999999997</v>
      </c>
      <c r="V12" s="47">
        <v>6.3</v>
      </c>
      <c r="W12" s="47">
        <v>6.2</v>
      </c>
      <c r="X12" s="47">
        <v>0</v>
      </c>
      <c r="Y12" s="47">
        <v>0</v>
      </c>
      <c r="Z12" s="23"/>
      <c r="AA12" s="47">
        <v>36.4</v>
      </c>
      <c r="AB12" s="47">
        <v>36.4</v>
      </c>
      <c r="AC12" s="47">
        <v>36.299999999999997</v>
      </c>
      <c r="AD12" s="47">
        <v>36.299999999999997</v>
      </c>
      <c r="AE12" s="47">
        <v>6.3</v>
      </c>
      <c r="AF12" s="47">
        <v>6.2</v>
      </c>
      <c r="AG12" s="47">
        <v>0</v>
      </c>
      <c r="AH12" s="47">
        <v>0</v>
      </c>
      <c r="AI12" s="23"/>
      <c r="AJ12" s="47">
        <v>36.6</v>
      </c>
      <c r="AK12" s="47">
        <v>36.6</v>
      </c>
      <c r="AL12" s="47">
        <v>36.5</v>
      </c>
      <c r="AM12" s="47">
        <v>36.5</v>
      </c>
      <c r="AN12" s="47">
        <v>6.2</v>
      </c>
      <c r="AO12" s="47">
        <v>6.2</v>
      </c>
      <c r="AP12" s="47">
        <v>0</v>
      </c>
      <c r="AQ12" s="47">
        <v>0</v>
      </c>
      <c r="AR12" s="23"/>
      <c r="AS12" s="47">
        <v>6.1</v>
      </c>
      <c r="AT12" s="47">
        <v>6.1</v>
      </c>
      <c r="AU12" s="23"/>
      <c r="AV12" s="47">
        <v>6.1</v>
      </c>
      <c r="AW12" s="47">
        <v>6.3</v>
      </c>
      <c r="AX12" s="47">
        <v>36.5</v>
      </c>
      <c r="AY12" s="47">
        <v>35.6</v>
      </c>
      <c r="AZ12" s="47">
        <v>35.6</v>
      </c>
      <c r="BA12" s="23"/>
      <c r="BB12" s="47">
        <v>36.700000000000003</v>
      </c>
      <c r="BC12" s="47">
        <v>36.700000000000003</v>
      </c>
      <c r="BD12" s="47">
        <v>36.1</v>
      </c>
      <c r="BE12" s="47">
        <v>36.1</v>
      </c>
      <c r="BF12" s="47">
        <v>6.2</v>
      </c>
      <c r="BG12" s="47">
        <v>6.2</v>
      </c>
      <c r="BH12" s="23"/>
      <c r="BI12" s="47">
        <v>35.9</v>
      </c>
      <c r="BJ12" s="47">
        <v>35.9</v>
      </c>
      <c r="BK12" s="47">
        <v>36.1</v>
      </c>
      <c r="BL12" s="47">
        <v>36.1</v>
      </c>
      <c r="BM12" s="23"/>
      <c r="BN12" s="47">
        <v>115.1</v>
      </c>
      <c r="BO12" s="47">
        <v>114.9</v>
      </c>
      <c r="BP12" s="23"/>
      <c r="BQ12" s="47">
        <v>36.5</v>
      </c>
      <c r="BR12" s="47">
        <v>36.4</v>
      </c>
      <c r="BS12" s="47">
        <v>36.1</v>
      </c>
      <c r="BT12" s="47">
        <v>36.1</v>
      </c>
      <c r="BU12" s="47">
        <v>6.3</v>
      </c>
      <c r="BV12" s="47">
        <v>6.4</v>
      </c>
      <c r="BW12" s="47">
        <v>0</v>
      </c>
      <c r="BX12" s="47">
        <v>0</v>
      </c>
      <c r="BY12" s="23"/>
      <c r="BZ12" s="47"/>
      <c r="CA12" s="23"/>
      <c r="CB12" s="23"/>
    </row>
    <row r="13" spans="1:80" s="5" customFormat="1" ht="12.75" customHeight="1">
      <c r="A13" s="20">
        <f t="shared" ref="A13:A34" si="1">$A$11</f>
        <v>43817</v>
      </c>
      <c r="B13" s="21" t="s">
        <v>42</v>
      </c>
      <c r="C13" s="22"/>
      <c r="D13" s="69">
        <v>36.700000000000003</v>
      </c>
      <c r="E13" s="69">
        <v>36.700000000000003</v>
      </c>
      <c r="F13" s="69">
        <v>36.4</v>
      </c>
      <c r="G13" s="69">
        <v>36.4</v>
      </c>
      <c r="H13" s="69">
        <v>0</v>
      </c>
      <c r="I13" s="69">
        <v>0</v>
      </c>
      <c r="J13" s="69">
        <v>6.3</v>
      </c>
      <c r="K13" s="69">
        <v>6.3</v>
      </c>
      <c r="L13" s="69">
        <v>6.3</v>
      </c>
      <c r="M13" s="69">
        <v>6.3</v>
      </c>
      <c r="N13" s="47"/>
      <c r="O13" s="47">
        <v>36.299999999999997</v>
      </c>
      <c r="P13" s="47">
        <v>36.299999999999997</v>
      </c>
      <c r="Q13" s="47"/>
      <c r="R13" s="47">
        <v>36.1</v>
      </c>
      <c r="S13" s="47">
        <v>36.1</v>
      </c>
      <c r="T13" s="47">
        <v>36.299999999999997</v>
      </c>
      <c r="U13" s="47">
        <v>36.299999999999997</v>
      </c>
      <c r="V13" s="47">
        <v>6.3</v>
      </c>
      <c r="W13" s="47">
        <v>6.2</v>
      </c>
      <c r="X13" s="47">
        <v>0</v>
      </c>
      <c r="Y13" s="47">
        <v>0</v>
      </c>
      <c r="Z13" s="23"/>
      <c r="AA13" s="47">
        <v>36.4</v>
      </c>
      <c r="AB13" s="47">
        <v>36.4</v>
      </c>
      <c r="AC13" s="47">
        <v>36.299999999999997</v>
      </c>
      <c r="AD13" s="47">
        <v>36.299999999999997</v>
      </c>
      <c r="AE13" s="47">
        <v>6.3</v>
      </c>
      <c r="AF13" s="47">
        <v>6.2</v>
      </c>
      <c r="AG13" s="47">
        <v>0</v>
      </c>
      <c r="AH13" s="47">
        <v>0</v>
      </c>
      <c r="AI13" s="23"/>
      <c r="AJ13" s="47">
        <v>36.6</v>
      </c>
      <c r="AK13" s="47">
        <v>36.6</v>
      </c>
      <c r="AL13" s="47">
        <v>36.5</v>
      </c>
      <c r="AM13" s="47">
        <v>36.5</v>
      </c>
      <c r="AN13" s="47">
        <v>6.2</v>
      </c>
      <c r="AO13" s="47">
        <v>6.2</v>
      </c>
      <c r="AP13" s="47">
        <v>0</v>
      </c>
      <c r="AQ13" s="47">
        <v>0</v>
      </c>
      <c r="AR13" s="23"/>
      <c r="AS13" s="47">
        <v>6.1</v>
      </c>
      <c r="AT13" s="47">
        <v>6.1</v>
      </c>
      <c r="AU13" s="23"/>
      <c r="AV13" s="47">
        <v>6.1</v>
      </c>
      <c r="AW13" s="47">
        <v>6.3</v>
      </c>
      <c r="AX13" s="47">
        <v>36.5</v>
      </c>
      <c r="AY13" s="47">
        <v>35.700000000000003</v>
      </c>
      <c r="AZ13" s="47">
        <v>35.700000000000003</v>
      </c>
      <c r="BA13" s="23"/>
      <c r="BB13" s="47">
        <v>36.700000000000003</v>
      </c>
      <c r="BC13" s="47">
        <v>36.700000000000003</v>
      </c>
      <c r="BD13" s="47">
        <v>36.1</v>
      </c>
      <c r="BE13" s="47">
        <v>36.200000000000003</v>
      </c>
      <c r="BF13" s="47">
        <v>6.2</v>
      </c>
      <c r="BG13" s="47">
        <v>6.2</v>
      </c>
      <c r="BH13" s="23"/>
      <c r="BI13" s="47">
        <v>35.9</v>
      </c>
      <c r="BJ13" s="47">
        <v>35.9</v>
      </c>
      <c r="BK13" s="47">
        <v>36.1</v>
      </c>
      <c r="BL13" s="47">
        <v>36.1</v>
      </c>
      <c r="BM13" s="23"/>
      <c r="BN13" s="47">
        <v>115.1</v>
      </c>
      <c r="BO13" s="47">
        <v>114.9</v>
      </c>
      <c r="BP13" s="23"/>
      <c r="BQ13" s="47">
        <v>36.4</v>
      </c>
      <c r="BR13" s="47">
        <v>36.299999999999997</v>
      </c>
      <c r="BS13" s="47">
        <v>36.200000000000003</v>
      </c>
      <c r="BT13" s="47">
        <v>36.200000000000003</v>
      </c>
      <c r="BU13" s="47">
        <v>6.3</v>
      </c>
      <c r="BV13" s="47">
        <v>6.4</v>
      </c>
      <c r="BW13" s="47">
        <v>0</v>
      </c>
      <c r="BX13" s="47">
        <v>0</v>
      </c>
      <c r="BY13" s="23"/>
      <c r="BZ13" s="47"/>
      <c r="CA13" s="23"/>
      <c r="CB13" s="23"/>
    </row>
    <row r="14" spans="1:80" s="5" customFormat="1" ht="12.75" customHeight="1">
      <c r="A14" s="20">
        <f t="shared" si="1"/>
        <v>43817</v>
      </c>
      <c r="B14" s="21" t="s">
        <v>43</v>
      </c>
      <c r="C14" s="22"/>
      <c r="D14" s="69">
        <v>36.700000000000003</v>
      </c>
      <c r="E14" s="69">
        <v>36.700000000000003</v>
      </c>
      <c r="F14" s="69">
        <v>36.4</v>
      </c>
      <c r="G14" s="69">
        <v>36.4</v>
      </c>
      <c r="H14" s="69">
        <v>0</v>
      </c>
      <c r="I14" s="69">
        <v>0</v>
      </c>
      <c r="J14" s="69">
        <v>6.3</v>
      </c>
      <c r="K14" s="69">
        <v>6.3</v>
      </c>
      <c r="L14" s="69">
        <v>6.3</v>
      </c>
      <c r="M14" s="69">
        <v>6.2</v>
      </c>
      <c r="N14" s="47"/>
      <c r="O14" s="47">
        <v>36.4</v>
      </c>
      <c r="P14" s="47">
        <v>36.299999999999997</v>
      </c>
      <c r="Q14" s="47"/>
      <c r="R14" s="47">
        <v>36.1</v>
      </c>
      <c r="S14" s="47">
        <v>36.1</v>
      </c>
      <c r="T14" s="47">
        <v>36.299999999999997</v>
      </c>
      <c r="U14" s="47">
        <v>36.299999999999997</v>
      </c>
      <c r="V14" s="47">
        <v>6.3</v>
      </c>
      <c r="W14" s="47">
        <v>6.2</v>
      </c>
      <c r="X14" s="47">
        <v>0</v>
      </c>
      <c r="Y14" s="47">
        <v>0</v>
      </c>
      <c r="Z14" s="23"/>
      <c r="AA14" s="47">
        <v>36.4</v>
      </c>
      <c r="AB14" s="47">
        <v>36.4</v>
      </c>
      <c r="AC14" s="47">
        <v>36.299999999999997</v>
      </c>
      <c r="AD14" s="47">
        <v>36.299999999999997</v>
      </c>
      <c r="AE14" s="47">
        <v>6.3</v>
      </c>
      <c r="AF14" s="47">
        <v>6.2</v>
      </c>
      <c r="AG14" s="47">
        <v>0</v>
      </c>
      <c r="AH14" s="47">
        <v>0</v>
      </c>
      <c r="AI14" s="23"/>
      <c r="AJ14" s="47">
        <v>36.6</v>
      </c>
      <c r="AK14" s="47">
        <v>36.6</v>
      </c>
      <c r="AL14" s="47">
        <v>36.6</v>
      </c>
      <c r="AM14" s="47">
        <v>36.5</v>
      </c>
      <c r="AN14" s="47">
        <v>6.2</v>
      </c>
      <c r="AO14" s="47">
        <v>6.2</v>
      </c>
      <c r="AP14" s="47">
        <v>0</v>
      </c>
      <c r="AQ14" s="47">
        <v>0</v>
      </c>
      <c r="AR14" s="23"/>
      <c r="AS14" s="47">
        <v>6.1</v>
      </c>
      <c r="AT14" s="47">
        <v>6.1</v>
      </c>
      <c r="AU14" s="23"/>
      <c r="AV14" s="47">
        <v>6.1</v>
      </c>
      <c r="AW14" s="47">
        <v>6.2</v>
      </c>
      <c r="AX14" s="47">
        <v>36.5</v>
      </c>
      <c r="AY14" s="47">
        <v>35.6</v>
      </c>
      <c r="AZ14" s="47">
        <v>35.6</v>
      </c>
      <c r="BA14" s="23"/>
      <c r="BB14" s="47">
        <v>36.700000000000003</v>
      </c>
      <c r="BC14" s="47">
        <v>36.700000000000003</v>
      </c>
      <c r="BD14" s="47">
        <v>36.1</v>
      </c>
      <c r="BE14" s="47">
        <v>36.200000000000003</v>
      </c>
      <c r="BF14" s="47">
        <v>6.2</v>
      </c>
      <c r="BG14" s="47">
        <v>6.2</v>
      </c>
      <c r="BH14" s="23"/>
      <c r="BI14" s="47">
        <v>35.9</v>
      </c>
      <c r="BJ14" s="47">
        <v>35.9</v>
      </c>
      <c r="BK14" s="47">
        <v>36.1</v>
      </c>
      <c r="BL14" s="47">
        <v>36.1</v>
      </c>
      <c r="BM14" s="23"/>
      <c r="BN14" s="47">
        <v>115.1</v>
      </c>
      <c r="BO14" s="47">
        <v>114.9</v>
      </c>
      <c r="BP14" s="23"/>
      <c r="BQ14" s="47">
        <v>36.4</v>
      </c>
      <c r="BR14" s="47">
        <v>36.299999999999997</v>
      </c>
      <c r="BS14" s="47">
        <v>36.200000000000003</v>
      </c>
      <c r="BT14" s="47">
        <v>36.200000000000003</v>
      </c>
      <c r="BU14" s="47">
        <v>6.3</v>
      </c>
      <c r="BV14" s="47">
        <v>6.4</v>
      </c>
      <c r="BW14" s="47">
        <v>0</v>
      </c>
      <c r="BX14" s="47">
        <v>0</v>
      </c>
      <c r="BY14" s="23"/>
      <c r="BZ14" s="47"/>
      <c r="CA14" s="23"/>
      <c r="CB14" s="23"/>
    </row>
    <row r="15" spans="1:80" s="5" customFormat="1">
      <c r="A15" s="20">
        <f t="shared" si="1"/>
        <v>43817</v>
      </c>
      <c r="B15" s="21" t="s">
        <v>44</v>
      </c>
      <c r="C15" s="22"/>
      <c r="D15" s="69">
        <v>36.700000000000003</v>
      </c>
      <c r="E15" s="69">
        <v>36.700000000000003</v>
      </c>
      <c r="F15" s="69">
        <v>36.4</v>
      </c>
      <c r="G15" s="69">
        <v>36.4</v>
      </c>
      <c r="H15" s="69">
        <v>0</v>
      </c>
      <c r="I15" s="69">
        <v>0</v>
      </c>
      <c r="J15" s="69">
        <v>6.3</v>
      </c>
      <c r="K15" s="69">
        <v>6.3</v>
      </c>
      <c r="L15" s="69">
        <v>6.3</v>
      </c>
      <c r="M15" s="69">
        <v>6.2</v>
      </c>
      <c r="N15" s="47"/>
      <c r="O15" s="47">
        <v>36.299999999999997</v>
      </c>
      <c r="P15" s="47">
        <v>36.299999999999997</v>
      </c>
      <c r="Q15" s="47"/>
      <c r="R15" s="47">
        <v>36.1</v>
      </c>
      <c r="S15" s="47">
        <v>36.1</v>
      </c>
      <c r="T15" s="47">
        <v>36.299999999999997</v>
      </c>
      <c r="U15" s="47">
        <v>36.299999999999997</v>
      </c>
      <c r="V15" s="47">
        <v>6.3</v>
      </c>
      <c r="W15" s="47">
        <v>6.2</v>
      </c>
      <c r="X15" s="47">
        <v>0</v>
      </c>
      <c r="Y15" s="47">
        <v>0</v>
      </c>
      <c r="Z15" s="23"/>
      <c r="AA15" s="47">
        <v>36.4</v>
      </c>
      <c r="AB15" s="47">
        <v>36.4</v>
      </c>
      <c r="AC15" s="47">
        <v>36.299999999999997</v>
      </c>
      <c r="AD15" s="47">
        <v>36.299999999999997</v>
      </c>
      <c r="AE15" s="47">
        <v>6.3</v>
      </c>
      <c r="AF15" s="47">
        <v>6.2</v>
      </c>
      <c r="AG15" s="47">
        <v>0</v>
      </c>
      <c r="AH15" s="47">
        <v>0</v>
      </c>
      <c r="AI15" s="23"/>
      <c r="AJ15" s="47">
        <v>36.6</v>
      </c>
      <c r="AK15" s="47">
        <v>36.6</v>
      </c>
      <c r="AL15" s="47">
        <v>36.5</v>
      </c>
      <c r="AM15" s="47">
        <v>36.5</v>
      </c>
      <c r="AN15" s="47">
        <v>6.2</v>
      </c>
      <c r="AO15" s="47">
        <v>6.2</v>
      </c>
      <c r="AP15" s="47">
        <v>0</v>
      </c>
      <c r="AQ15" s="47">
        <v>0</v>
      </c>
      <c r="AR15" s="23"/>
      <c r="AS15" s="47">
        <v>6.1</v>
      </c>
      <c r="AT15" s="47">
        <v>6.1</v>
      </c>
      <c r="AU15" s="23"/>
      <c r="AV15" s="47">
        <v>6.1</v>
      </c>
      <c r="AW15" s="47">
        <v>6.2</v>
      </c>
      <c r="AX15" s="47">
        <v>36.5</v>
      </c>
      <c r="AY15" s="47">
        <v>35.6</v>
      </c>
      <c r="AZ15" s="47">
        <v>35.6</v>
      </c>
      <c r="BA15" s="23"/>
      <c r="BB15" s="47">
        <v>36.700000000000003</v>
      </c>
      <c r="BC15" s="47">
        <v>36.700000000000003</v>
      </c>
      <c r="BD15" s="47">
        <v>36.1</v>
      </c>
      <c r="BE15" s="47">
        <v>36.200000000000003</v>
      </c>
      <c r="BF15" s="47">
        <v>6.2</v>
      </c>
      <c r="BG15" s="47">
        <v>6.2</v>
      </c>
      <c r="BH15" s="23"/>
      <c r="BI15" s="47">
        <v>35.9</v>
      </c>
      <c r="BJ15" s="47">
        <v>35.9</v>
      </c>
      <c r="BK15" s="47">
        <v>36.1</v>
      </c>
      <c r="BL15" s="47">
        <v>36.1</v>
      </c>
      <c r="BM15" s="23"/>
      <c r="BN15" s="47">
        <v>115.1</v>
      </c>
      <c r="BO15" s="47">
        <v>114.9</v>
      </c>
      <c r="BP15" s="23"/>
      <c r="BQ15" s="47">
        <v>36.4</v>
      </c>
      <c r="BR15" s="47">
        <v>36.299999999999997</v>
      </c>
      <c r="BS15" s="47">
        <v>36.1</v>
      </c>
      <c r="BT15" s="47">
        <v>36.1</v>
      </c>
      <c r="BU15" s="47">
        <v>6.3</v>
      </c>
      <c r="BV15" s="47">
        <v>6.4</v>
      </c>
      <c r="BW15" s="47">
        <v>0</v>
      </c>
      <c r="BX15" s="47">
        <v>0</v>
      </c>
      <c r="BY15" s="23"/>
      <c r="BZ15" s="47"/>
      <c r="CA15" s="23"/>
      <c r="CB15" s="23"/>
    </row>
    <row r="16" spans="1:80" s="5" customFormat="1">
      <c r="A16" s="20">
        <f t="shared" si="1"/>
        <v>43817</v>
      </c>
      <c r="B16" s="21" t="s">
        <v>45</v>
      </c>
      <c r="C16" s="22"/>
      <c r="D16" s="69">
        <v>36.700000000000003</v>
      </c>
      <c r="E16" s="69">
        <v>36.700000000000003</v>
      </c>
      <c r="F16" s="69">
        <v>36.4</v>
      </c>
      <c r="G16" s="69">
        <v>36.4</v>
      </c>
      <c r="H16" s="69">
        <v>0</v>
      </c>
      <c r="I16" s="69">
        <v>0</v>
      </c>
      <c r="J16" s="69">
        <v>6.3</v>
      </c>
      <c r="K16" s="69">
        <v>6.3</v>
      </c>
      <c r="L16" s="69">
        <v>6.3</v>
      </c>
      <c r="M16" s="69">
        <v>6.2</v>
      </c>
      <c r="N16" s="47"/>
      <c r="O16" s="47">
        <v>36.299999999999997</v>
      </c>
      <c r="P16" s="47">
        <v>36.299999999999997</v>
      </c>
      <c r="Q16" s="47"/>
      <c r="R16" s="47">
        <v>36.1</v>
      </c>
      <c r="S16" s="47">
        <v>36.1</v>
      </c>
      <c r="T16" s="47">
        <v>36.299999999999997</v>
      </c>
      <c r="U16" s="47">
        <v>36.299999999999997</v>
      </c>
      <c r="V16" s="47">
        <v>6.3</v>
      </c>
      <c r="W16" s="47">
        <v>6.2</v>
      </c>
      <c r="X16" s="47">
        <v>0</v>
      </c>
      <c r="Y16" s="47">
        <v>0</v>
      </c>
      <c r="Z16" s="23"/>
      <c r="AA16" s="47">
        <v>36.4</v>
      </c>
      <c r="AB16" s="47">
        <v>36.4</v>
      </c>
      <c r="AC16" s="47">
        <v>36.299999999999997</v>
      </c>
      <c r="AD16" s="47">
        <v>36.299999999999997</v>
      </c>
      <c r="AE16" s="47">
        <v>6.3</v>
      </c>
      <c r="AF16" s="47">
        <v>6.2</v>
      </c>
      <c r="AG16" s="47">
        <v>0</v>
      </c>
      <c r="AH16" s="47">
        <v>0</v>
      </c>
      <c r="AI16" s="23"/>
      <c r="AJ16" s="47">
        <v>36.6</v>
      </c>
      <c r="AK16" s="47">
        <v>36.6</v>
      </c>
      <c r="AL16" s="47">
        <v>36.5</v>
      </c>
      <c r="AM16" s="47">
        <v>36.5</v>
      </c>
      <c r="AN16" s="47">
        <v>6.2</v>
      </c>
      <c r="AO16" s="47">
        <v>6.2</v>
      </c>
      <c r="AP16" s="47">
        <v>0</v>
      </c>
      <c r="AQ16" s="47">
        <v>0</v>
      </c>
      <c r="AR16" s="23"/>
      <c r="AS16" s="47">
        <v>6.1</v>
      </c>
      <c r="AT16" s="47">
        <v>6.1</v>
      </c>
      <c r="AU16" s="23"/>
      <c r="AV16" s="47">
        <v>6.1</v>
      </c>
      <c r="AW16" s="47">
        <v>6.2</v>
      </c>
      <c r="AX16" s="47">
        <v>36.5</v>
      </c>
      <c r="AY16" s="47">
        <v>35.6</v>
      </c>
      <c r="AZ16" s="47">
        <v>35.6</v>
      </c>
      <c r="BA16" s="23"/>
      <c r="BB16" s="47">
        <v>36.700000000000003</v>
      </c>
      <c r="BC16" s="47">
        <v>36.6</v>
      </c>
      <c r="BD16" s="47">
        <v>36.200000000000003</v>
      </c>
      <c r="BE16" s="47">
        <v>36.200000000000003</v>
      </c>
      <c r="BF16" s="47">
        <v>6.2</v>
      </c>
      <c r="BG16" s="47">
        <v>6.2</v>
      </c>
      <c r="BH16" s="23"/>
      <c r="BI16" s="47">
        <v>35.9</v>
      </c>
      <c r="BJ16" s="47">
        <v>35.9</v>
      </c>
      <c r="BK16" s="47">
        <v>36.1</v>
      </c>
      <c r="BL16" s="47">
        <v>36.1</v>
      </c>
      <c r="BM16" s="23"/>
      <c r="BN16" s="47">
        <v>115.1</v>
      </c>
      <c r="BO16" s="47">
        <v>114.9</v>
      </c>
      <c r="BP16" s="23"/>
      <c r="BQ16" s="47">
        <v>36.5</v>
      </c>
      <c r="BR16" s="47">
        <v>36.299999999999997</v>
      </c>
      <c r="BS16" s="47">
        <v>36.1</v>
      </c>
      <c r="BT16" s="47">
        <v>36.1</v>
      </c>
      <c r="BU16" s="47">
        <v>6.3</v>
      </c>
      <c r="BV16" s="47">
        <v>6.4</v>
      </c>
      <c r="BW16" s="47">
        <v>0</v>
      </c>
      <c r="BX16" s="47">
        <v>0</v>
      </c>
      <c r="BY16" s="23"/>
      <c r="BZ16" s="47"/>
      <c r="CA16" s="23"/>
      <c r="CB16" s="23"/>
    </row>
    <row r="17" spans="1:82" s="5" customFormat="1">
      <c r="A17" s="20">
        <f t="shared" si="1"/>
        <v>43817</v>
      </c>
      <c r="B17" s="21" t="s">
        <v>46</v>
      </c>
      <c r="C17" s="22"/>
      <c r="D17" s="69">
        <v>36.700000000000003</v>
      </c>
      <c r="E17" s="69">
        <v>36.700000000000003</v>
      </c>
      <c r="F17" s="69">
        <v>36.4</v>
      </c>
      <c r="G17" s="69">
        <v>36.4</v>
      </c>
      <c r="H17" s="69">
        <v>0</v>
      </c>
      <c r="I17" s="69">
        <v>0</v>
      </c>
      <c r="J17" s="69">
        <v>6.3</v>
      </c>
      <c r="K17" s="69">
        <v>6.3</v>
      </c>
      <c r="L17" s="69">
        <v>6.3</v>
      </c>
      <c r="M17" s="69">
        <v>6.2</v>
      </c>
      <c r="N17" s="47"/>
      <c r="O17" s="47">
        <v>36.299999999999997</v>
      </c>
      <c r="P17" s="47">
        <v>36.299999999999997</v>
      </c>
      <c r="Q17" s="47"/>
      <c r="R17" s="47">
        <v>36.1</v>
      </c>
      <c r="S17" s="47">
        <v>36.1</v>
      </c>
      <c r="T17" s="47">
        <v>36.299999999999997</v>
      </c>
      <c r="U17" s="47">
        <v>36.299999999999997</v>
      </c>
      <c r="V17" s="47">
        <v>6.3</v>
      </c>
      <c r="W17" s="47">
        <v>6.2</v>
      </c>
      <c r="X17" s="47">
        <v>0</v>
      </c>
      <c r="Y17" s="47">
        <v>0</v>
      </c>
      <c r="Z17" s="23"/>
      <c r="AA17" s="47">
        <v>36.4</v>
      </c>
      <c r="AB17" s="47">
        <v>36.4</v>
      </c>
      <c r="AC17" s="47">
        <v>36.299999999999997</v>
      </c>
      <c r="AD17" s="47">
        <v>36.299999999999997</v>
      </c>
      <c r="AE17" s="47">
        <v>6.3</v>
      </c>
      <c r="AF17" s="47">
        <v>6.2</v>
      </c>
      <c r="AG17" s="47">
        <v>0</v>
      </c>
      <c r="AH17" s="47">
        <v>0</v>
      </c>
      <c r="AI17" s="23"/>
      <c r="AJ17" s="47">
        <v>36.6</v>
      </c>
      <c r="AK17" s="47">
        <v>36.6</v>
      </c>
      <c r="AL17" s="47">
        <v>36.6</v>
      </c>
      <c r="AM17" s="47">
        <v>36.5</v>
      </c>
      <c r="AN17" s="47">
        <v>6.2</v>
      </c>
      <c r="AO17" s="47">
        <v>6.2</v>
      </c>
      <c r="AP17" s="47">
        <v>0</v>
      </c>
      <c r="AQ17" s="47">
        <v>0</v>
      </c>
      <c r="AR17" s="23"/>
      <c r="AS17" s="47">
        <v>6.1</v>
      </c>
      <c r="AT17" s="47">
        <v>6.1</v>
      </c>
      <c r="AU17" s="23"/>
      <c r="AV17" s="47">
        <v>6.1</v>
      </c>
      <c r="AW17" s="47">
        <v>6.2</v>
      </c>
      <c r="AX17" s="47">
        <v>36.5</v>
      </c>
      <c r="AY17" s="47">
        <v>35.6</v>
      </c>
      <c r="AZ17" s="47">
        <v>35.6</v>
      </c>
      <c r="BA17" s="23"/>
      <c r="BB17" s="47">
        <v>36.700000000000003</v>
      </c>
      <c r="BC17" s="47">
        <v>36.6</v>
      </c>
      <c r="BD17" s="47">
        <v>36.1</v>
      </c>
      <c r="BE17" s="47">
        <v>36.1</v>
      </c>
      <c r="BF17" s="47">
        <v>6.2</v>
      </c>
      <c r="BG17" s="47">
        <v>6.2</v>
      </c>
      <c r="BH17" s="23"/>
      <c r="BI17" s="47">
        <v>35.9</v>
      </c>
      <c r="BJ17" s="47">
        <v>35.9</v>
      </c>
      <c r="BK17" s="47">
        <v>36.1</v>
      </c>
      <c r="BL17" s="47">
        <v>36.1</v>
      </c>
      <c r="BM17" s="23"/>
      <c r="BN17" s="47">
        <v>115.1</v>
      </c>
      <c r="BO17" s="47">
        <v>114.9</v>
      </c>
      <c r="BP17" s="23"/>
      <c r="BQ17" s="47">
        <v>36.4</v>
      </c>
      <c r="BR17" s="47">
        <v>36.200000000000003</v>
      </c>
      <c r="BS17" s="47">
        <v>36.1</v>
      </c>
      <c r="BT17" s="47">
        <v>36.1</v>
      </c>
      <c r="BU17" s="47">
        <v>6.3</v>
      </c>
      <c r="BV17" s="47">
        <v>6.4</v>
      </c>
      <c r="BW17" s="47">
        <v>0</v>
      </c>
      <c r="BX17" s="47">
        <v>0</v>
      </c>
      <c r="BY17" s="23"/>
      <c r="BZ17" s="47"/>
      <c r="CA17" s="23"/>
      <c r="CB17" s="23"/>
    </row>
    <row r="18" spans="1:82" s="5" customFormat="1">
      <c r="A18" s="20">
        <f t="shared" si="1"/>
        <v>43817</v>
      </c>
      <c r="B18" s="46" t="s">
        <v>47</v>
      </c>
      <c r="C18" s="22"/>
      <c r="D18" s="69">
        <v>36.700000000000003</v>
      </c>
      <c r="E18" s="69">
        <v>36.700000000000003</v>
      </c>
      <c r="F18" s="69">
        <v>36.4</v>
      </c>
      <c r="G18" s="69">
        <v>36.4</v>
      </c>
      <c r="H18" s="69">
        <v>0</v>
      </c>
      <c r="I18" s="69">
        <v>0</v>
      </c>
      <c r="J18" s="69">
        <v>6.3</v>
      </c>
      <c r="K18" s="69">
        <v>6.3</v>
      </c>
      <c r="L18" s="69">
        <v>6.3</v>
      </c>
      <c r="M18" s="69">
        <v>6.2</v>
      </c>
      <c r="N18" s="47"/>
      <c r="O18" s="47">
        <v>36.299999999999997</v>
      </c>
      <c r="P18" s="47">
        <v>36.299999999999997</v>
      </c>
      <c r="Q18" s="47"/>
      <c r="R18" s="47">
        <v>36.1</v>
      </c>
      <c r="S18" s="47">
        <v>36.1</v>
      </c>
      <c r="T18" s="47">
        <v>36.299999999999997</v>
      </c>
      <c r="U18" s="47">
        <v>36.299999999999997</v>
      </c>
      <c r="V18" s="47">
        <v>6.3</v>
      </c>
      <c r="W18" s="47">
        <v>6.2</v>
      </c>
      <c r="X18" s="47">
        <v>0</v>
      </c>
      <c r="Y18" s="47">
        <v>0</v>
      </c>
      <c r="Z18" s="47"/>
      <c r="AA18" s="47">
        <v>36.4</v>
      </c>
      <c r="AB18" s="47">
        <v>36.4</v>
      </c>
      <c r="AC18" s="47">
        <v>36.299999999999997</v>
      </c>
      <c r="AD18" s="47">
        <v>36.299999999999997</v>
      </c>
      <c r="AE18" s="47">
        <v>6.3</v>
      </c>
      <c r="AF18" s="47">
        <v>6.2</v>
      </c>
      <c r="AG18" s="47">
        <v>0</v>
      </c>
      <c r="AH18" s="47">
        <v>0</v>
      </c>
      <c r="AI18" s="47"/>
      <c r="AJ18" s="47">
        <v>36.6</v>
      </c>
      <c r="AK18" s="47">
        <v>36.6</v>
      </c>
      <c r="AL18" s="47">
        <v>36.5</v>
      </c>
      <c r="AM18" s="47">
        <v>36.5</v>
      </c>
      <c r="AN18" s="47">
        <v>6.2</v>
      </c>
      <c r="AO18" s="47">
        <v>6.2</v>
      </c>
      <c r="AP18" s="47">
        <v>0</v>
      </c>
      <c r="AQ18" s="47">
        <v>0</v>
      </c>
      <c r="AR18" s="47"/>
      <c r="AS18" s="47">
        <v>6.2</v>
      </c>
      <c r="AT18" s="47">
        <v>6.2</v>
      </c>
      <c r="AU18" s="23"/>
      <c r="AV18" s="47">
        <v>6.1</v>
      </c>
      <c r="AW18" s="47">
        <v>6.3</v>
      </c>
      <c r="AX18" s="47">
        <v>36.5</v>
      </c>
      <c r="AY18" s="47">
        <v>35.6</v>
      </c>
      <c r="AZ18" s="47">
        <v>35.6</v>
      </c>
      <c r="BA18" s="23"/>
      <c r="BB18" s="47">
        <v>36.6</v>
      </c>
      <c r="BC18" s="47">
        <v>36.6</v>
      </c>
      <c r="BD18" s="47">
        <v>36.1</v>
      </c>
      <c r="BE18" s="47">
        <v>36.1</v>
      </c>
      <c r="BF18" s="47">
        <v>6.2</v>
      </c>
      <c r="BG18" s="47">
        <v>6.2</v>
      </c>
      <c r="BH18" s="47"/>
      <c r="BI18" s="47">
        <v>35.9</v>
      </c>
      <c r="BJ18" s="47">
        <v>35.9</v>
      </c>
      <c r="BK18" s="47">
        <v>36.1</v>
      </c>
      <c r="BL18" s="47">
        <v>36.1</v>
      </c>
      <c r="BM18" s="47"/>
      <c r="BN18" s="47">
        <v>115.1</v>
      </c>
      <c r="BO18" s="47">
        <v>114.9</v>
      </c>
      <c r="BP18" s="47"/>
      <c r="BQ18" s="47">
        <v>36.5</v>
      </c>
      <c r="BR18" s="47">
        <v>36.4</v>
      </c>
      <c r="BS18" s="47">
        <v>36.1</v>
      </c>
      <c r="BT18" s="47">
        <v>36.1</v>
      </c>
      <c r="BU18" s="47">
        <v>6.3</v>
      </c>
      <c r="BV18" s="47">
        <v>6.4</v>
      </c>
      <c r="BW18" s="47">
        <v>0</v>
      </c>
      <c r="BX18" s="47">
        <v>0</v>
      </c>
      <c r="BY18" s="23"/>
      <c r="BZ18" s="47"/>
      <c r="CA18" s="23"/>
      <c r="CB18" s="23"/>
    </row>
    <row r="19" spans="1:82" s="5" customFormat="1">
      <c r="A19" s="20">
        <f t="shared" si="1"/>
        <v>43817</v>
      </c>
      <c r="B19" s="46" t="s">
        <v>48</v>
      </c>
      <c r="C19" s="22"/>
      <c r="D19" s="69">
        <v>36.700000000000003</v>
      </c>
      <c r="E19" s="69">
        <v>36.700000000000003</v>
      </c>
      <c r="F19" s="69">
        <v>36.4</v>
      </c>
      <c r="G19" s="69">
        <v>36.4</v>
      </c>
      <c r="H19" s="69">
        <v>0</v>
      </c>
      <c r="I19" s="69">
        <v>0</v>
      </c>
      <c r="J19" s="69">
        <v>6.3</v>
      </c>
      <c r="K19" s="69">
        <v>6.3</v>
      </c>
      <c r="L19" s="69">
        <v>6.3</v>
      </c>
      <c r="M19" s="69">
        <v>6.2</v>
      </c>
      <c r="N19" s="47"/>
      <c r="O19" s="47">
        <v>36.199999999999996</v>
      </c>
      <c r="P19" s="47">
        <v>36.299999999999997</v>
      </c>
      <c r="Q19" s="47"/>
      <c r="R19" s="47">
        <v>36.1</v>
      </c>
      <c r="S19" s="47">
        <v>36.1</v>
      </c>
      <c r="T19" s="47">
        <v>36.299999999999997</v>
      </c>
      <c r="U19" s="47">
        <v>36.299999999999997</v>
      </c>
      <c r="V19" s="47">
        <v>6.3</v>
      </c>
      <c r="W19" s="47">
        <v>6.2</v>
      </c>
      <c r="X19" s="47">
        <v>0</v>
      </c>
      <c r="Y19" s="47">
        <v>0</v>
      </c>
      <c r="Z19" s="47"/>
      <c r="AA19" s="47">
        <v>36.4</v>
      </c>
      <c r="AB19" s="47">
        <v>36.4</v>
      </c>
      <c r="AC19" s="47">
        <v>36.299999999999997</v>
      </c>
      <c r="AD19" s="47">
        <v>36.299999999999997</v>
      </c>
      <c r="AE19" s="47">
        <v>6.3</v>
      </c>
      <c r="AF19" s="47">
        <v>6.2</v>
      </c>
      <c r="AG19" s="47">
        <v>0</v>
      </c>
      <c r="AH19" s="47">
        <v>0</v>
      </c>
      <c r="AI19" s="47"/>
      <c r="AJ19" s="47">
        <v>36.6</v>
      </c>
      <c r="AK19" s="47">
        <v>36.6</v>
      </c>
      <c r="AL19" s="47">
        <v>36.5</v>
      </c>
      <c r="AM19" s="47">
        <v>36.5</v>
      </c>
      <c r="AN19" s="47">
        <v>6.2</v>
      </c>
      <c r="AO19" s="47">
        <v>6.2</v>
      </c>
      <c r="AP19" s="47">
        <v>0</v>
      </c>
      <c r="AQ19" s="47">
        <v>0</v>
      </c>
      <c r="AR19" s="47"/>
      <c r="AS19" s="47">
        <v>6.2</v>
      </c>
      <c r="AT19" s="47">
        <v>6.2</v>
      </c>
      <c r="AU19" s="23"/>
      <c r="AV19" s="47">
        <v>6.1</v>
      </c>
      <c r="AW19" s="47">
        <v>6.3</v>
      </c>
      <c r="AX19" s="47">
        <v>36.5</v>
      </c>
      <c r="AY19" s="47">
        <v>35.6</v>
      </c>
      <c r="AZ19" s="47">
        <v>35.6</v>
      </c>
      <c r="BA19" s="23"/>
      <c r="BB19" s="47">
        <v>36.6</v>
      </c>
      <c r="BC19" s="47">
        <v>36.6</v>
      </c>
      <c r="BD19" s="47">
        <v>36</v>
      </c>
      <c r="BE19" s="47">
        <v>36.1</v>
      </c>
      <c r="BF19" s="47">
        <v>6.2</v>
      </c>
      <c r="BG19" s="47">
        <v>6.2</v>
      </c>
      <c r="BH19" s="47"/>
      <c r="BI19" s="47">
        <v>35.9</v>
      </c>
      <c r="BJ19" s="47">
        <v>35.9</v>
      </c>
      <c r="BK19" s="47">
        <v>36.1</v>
      </c>
      <c r="BL19" s="47">
        <v>36.1</v>
      </c>
      <c r="BM19" s="47"/>
      <c r="BN19" s="47">
        <v>115.1</v>
      </c>
      <c r="BO19" s="47">
        <v>114.9</v>
      </c>
      <c r="BP19" s="47"/>
      <c r="BQ19" s="47">
        <v>36.5</v>
      </c>
      <c r="BR19" s="47">
        <v>36.4</v>
      </c>
      <c r="BS19" s="47">
        <v>36</v>
      </c>
      <c r="BT19" s="47">
        <v>36</v>
      </c>
      <c r="BU19" s="47">
        <v>6.3</v>
      </c>
      <c r="BV19" s="47">
        <v>6.4</v>
      </c>
      <c r="BW19" s="47">
        <v>0</v>
      </c>
      <c r="BX19" s="47">
        <v>0</v>
      </c>
      <c r="BY19" s="23"/>
      <c r="BZ19" s="47"/>
      <c r="CA19" s="23"/>
      <c r="CB19" s="23"/>
    </row>
    <row r="20" spans="1:82" s="51" customFormat="1">
      <c r="A20" s="70">
        <f t="shared" si="1"/>
        <v>43817</v>
      </c>
      <c r="B20" s="46" t="s">
        <v>49</v>
      </c>
      <c r="C20" s="22"/>
      <c r="D20" s="69">
        <v>36.700000000000003</v>
      </c>
      <c r="E20" s="69">
        <v>36.700000000000003</v>
      </c>
      <c r="F20" s="69">
        <v>36.4</v>
      </c>
      <c r="G20" s="69">
        <v>36.4</v>
      </c>
      <c r="H20" s="69">
        <v>0</v>
      </c>
      <c r="I20" s="69">
        <v>0</v>
      </c>
      <c r="J20" s="69">
        <v>6.2</v>
      </c>
      <c r="K20" s="69">
        <v>6.2</v>
      </c>
      <c r="L20" s="69">
        <v>6.2</v>
      </c>
      <c r="M20" s="69">
        <v>6.2</v>
      </c>
      <c r="N20" s="47"/>
      <c r="O20" s="47">
        <v>36.299999999999997</v>
      </c>
      <c r="P20" s="47">
        <v>36.299999999999997</v>
      </c>
      <c r="Q20" s="47"/>
      <c r="R20" s="47">
        <v>36.1</v>
      </c>
      <c r="S20" s="47">
        <v>36.1</v>
      </c>
      <c r="T20" s="47">
        <v>36.299999999999997</v>
      </c>
      <c r="U20" s="47">
        <v>36.299999999999997</v>
      </c>
      <c r="V20" s="47">
        <v>6.3</v>
      </c>
      <c r="W20" s="47">
        <v>6.2</v>
      </c>
      <c r="X20" s="47">
        <v>0</v>
      </c>
      <c r="Y20" s="47">
        <v>0</v>
      </c>
      <c r="Z20" s="47"/>
      <c r="AA20" s="47">
        <v>36.4</v>
      </c>
      <c r="AB20" s="47">
        <v>36.4</v>
      </c>
      <c r="AC20" s="47">
        <v>36.299999999999997</v>
      </c>
      <c r="AD20" s="47">
        <v>36.299999999999997</v>
      </c>
      <c r="AE20" s="47">
        <v>6.3</v>
      </c>
      <c r="AF20" s="47">
        <v>6.2</v>
      </c>
      <c r="AG20" s="47">
        <v>0</v>
      </c>
      <c r="AH20" s="47">
        <v>0</v>
      </c>
      <c r="AI20" s="47"/>
      <c r="AJ20" s="47">
        <v>36.6</v>
      </c>
      <c r="AK20" s="47">
        <v>36.6</v>
      </c>
      <c r="AL20" s="47">
        <v>36.6</v>
      </c>
      <c r="AM20" s="47">
        <v>36.5</v>
      </c>
      <c r="AN20" s="47">
        <v>6.2</v>
      </c>
      <c r="AO20" s="47">
        <v>6.2</v>
      </c>
      <c r="AP20" s="47">
        <v>0</v>
      </c>
      <c r="AQ20" s="47">
        <v>0</v>
      </c>
      <c r="AR20" s="47"/>
      <c r="AS20" s="47">
        <v>6.2</v>
      </c>
      <c r="AT20" s="47">
        <v>6.2</v>
      </c>
      <c r="AU20" s="23"/>
      <c r="AV20" s="47">
        <v>6.1</v>
      </c>
      <c r="AW20" s="47">
        <v>6.3</v>
      </c>
      <c r="AX20" s="47">
        <v>36.5</v>
      </c>
      <c r="AY20" s="47">
        <v>35.6</v>
      </c>
      <c r="AZ20" s="47">
        <v>35.6</v>
      </c>
      <c r="BA20" s="23"/>
      <c r="BB20" s="47">
        <v>36.6</v>
      </c>
      <c r="BC20" s="47">
        <v>36.5</v>
      </c>
      <c r="BD20" s="47">
        <v>36</v>
      </c>
      <c r="BE20" s="47">
        <v>36.1</v>
      </c>
      <c r="BF20" s="47">
        <v>6.2</v>
      </c>
      <c r="BG20" s="47">
        <v>6.2</v>
      </c>
      <c r="BH20" s="47"/>
      <c r="BI20" s="47">
        <v>35.9</v>
      </c>
      <c r="BJ20" s="47">
        <v>35.9</v>
      </c>
      <c r="BK20" s="47">
        <v>36.1</v>
      </c>
      <c r="BL20" s="47">
        <v>36.1</v>
      </c>
      <c r="BM20" s="47"/>
      <c r="BN20" s="47">
        <v>115.1</v>
      </c>
      <c r="BO20" s="47">
        <v>114.9</v>
      </c>
      <c r="BP20" s="47"/>
      <c r="BQ20" s="47">
        <v>36.5</v>
      </c>
      <c r="BR20" s="47">
        <v>36.4</v>
      </c>
      <c r="BS20" s="47">
        <v>36.1</v>
      </c>
      <c r="BT20" s="47">
        <v>36.1</v>
      </c>
      <c r="BU20" s="47">
        <v>6.3</v>
      </c>
      <c r="BV20" s="47">
        <v>6.4</v>
      </c>
      <c r="BW20" s="47">
        <v>0</v>
      </c>
      <c r="BX20" s="47">
        <v>0</v>
      </c>
      <c r="BY20" s="47"/>
      <c r="BZ20" s="47"/>
      <c r="CA20" s="50"/>
      <c r="CB20" s="50"/>
      <c r="CD20" s="5"/>
    </row>
    <row r="21" spans="1:82" s="5" customFormat="1">
      <c r="A21" s="20">
        <f t="shared" si="1"/>
        <v>43817</v>
      </c>
      <c r="B21" s="21" t="s">
        <v>50</v>
      </c>
      <c r="C21" s="22"/>
      <c r="D21" s="69">
        <v>36.700000000000003</v>
      </c>
      <c r="E21" s="69">
        <v>36.700000000000003</v>
      </c>
      <c r="F21" s="69">
        <v>36.4</v>
      </c>
      <c r="G21" s="69">
        <v>36.4</v>
      </c>
      <c r="H21" s="69">
        <v>0</v>
      </c>
      <c r="I21" s="69">
        <v>0</v>
      </c>
      <c r="J21" s="69">
        <v>6.3</v>
      </c>
      <c r="K21" s="69">
        <v>6.3</v>
      </c>
      <c r="L21" s="69">
        <v>6.2</v>
      </c>
      <c r="M21" s="69">
        <v>6.2</v>
      </c>
      <c r="N21" s="47"/>
      <c r="O21" s="47">
        <v>36.299999999999997</v>
      </c>
      <c r="P21" s="47">
        <v>36.299999999999997</v>
      </c>
      <c r="Q21" s="47"/>
      <c r="R21" s="47">
        <v>36.1</v>
      </c>
      <c r="S21" s="47">
        <v>36.1</v>
      </c>
      <c r="T21" s="47">
        <v>36.299999999999997</v>
      </c>
      <c r="U21" s="47">
        <v>36.299999999999997</v>
      </c>
      <c r="V21" s="47">
        <v>6.3</v>
      </c>
      <c r="W21" s="47">
        <v>6.2</v>
      </c>
      <c r="X21" s="47">
        <v>0</v>
      </c>
      <c r="Y21" s="47">
        <v>0</v>
      </c>
      <c r="Z21" s="23"/>
      <c r="AA21" s="47">
        <v>36.4</v>
      </c>
      <c r="AB21" s="47">
        <v>36.4</v>
      </c>
      <c r="AC21" s="47">
        <v>36.299999999999997</v>
      </c>
      <c r="AD21" s="47">
        <v>36.299999999999997</v>
      </c>
      <c r="AE21" s="47">
        <v>6.3</v>
      </c>
      <c r="AF21" s="47">
        <v>6.2</v>
      </c>
      <c r="AG21" s="47">
        <v>0</v>
      </c>
      <c r="AH21" s="47">
        <v>0</v>
      </c>
      <c r="AI21" s="23"/>
      <c r="AJ21" s="47">
        <v>36.6</v>
      </c>
      <c r="AK21" s="47">
        <v>36.6</v>
      </c>
      <c r="AL21" s="47">
        <v>36.5</v>
      </c>
      <c r="AM21" s="47">
        <v>36.5</v>
      </c>
      <c r="AN21" s="47">
        <v>6.2</v>
      </c>
      <c r="AO21" s="47">
        <v>6.2</v>
      </c>
      <c r="AP21" s="47">
        <v>0</v>
      </c>
      <c r="AQ21" s="47">
        <v>0</v>
      </c>
      <c r="AR21" s="23"/>
      <c r="AS21" s="47">
        <v>6.2</v>
      </c>
      <c r="AT21" s="47">
        <v>6.1</v>
      </c>
      <c r="AU21" s="23"/>
      <c r="AV21" s="47">
        <v>6.1</v>
      </c>
      <c r="AW21" s="47">
        <v>6.3</v>
      </c>
      <c r="AX21" s="47">
        <v>36.5</v>
      </c>
      <c r="AY21" s="47">
        <v>35.6</v>
      </c>
      <c r="AZ21" s="47">
        <v>35.6</v>
      </c>
      <c r="BA21" s="23"/>
      <c r="BB21" s="47">
        <v>36.6</v>
      </c>
      <c r="BC21" s="47">
        <v>36.5</v>
      </c>
      <c r="BD21" s="47">
        <v>36.1</v>
      </c>
      <c r="BE21" s="47">
        <v>36.1</v>
      </c>
      <c r="BF21" s="47">
        <v>6.2</v>
      </c>
      <c r="BG21" s="47">
        <v>6.2</v>
      </c>
      <c r="BH21" s="47"/>
      <c r="BI21" s="47">
        <v>35.9</v>
      </c>
      <c r="BJ21" s="47">
        <v>35.9</v>
      </c>
      <c r="BK21" s="47">
        <v>36.1</v>
      </c>
      <c r="BL21" s="47">
        <v>36.1</v>
      </c>
      <c r="BM21" s="47"/>
      <c r="BN21" s="47">
        <v>115.1</v>
      </c>
      <c r="BO21" s="47">
        <v>114.9</v>
      </c>
      <c r="BP21" s="23"/>
      <c r="BQ21" s="47">
        <v>36.4</v>
      </c>
      <c r="BR21" s="47">
        <v>36.299999999999997</v>
      </c>
      <c r="BS21" s="47">
        <v>36.1</v>
      </c>
      <c r="BT21" s="47">
        <v>36.1</v>
      </c>
      <c r="BU21" s="47">
        <v>6.3</v>
      </c>
      <c r="BV21" s="47">
        <v>6.4</v>
      </c>
      <c r="BW21" s="47">
        <v>0</v>
      </c>
      <c r="BX21" s="47">
        <v>0</v>
      </c>
      <c r="BY21" s="23"/>
      <c r="BZ21" s="47"/>
      <c r="CA21" s="23"/>
      <c r="CB21" s="23"/>
    </row>
    <row r="22" spans="1:82" s="5" customFormat="1">
      <c r="A22" s="20">
        <f t="shared" si="1"/>
        <v>43817</v>
      </c>
      <c r="B22" s="21" t="s">
        <v>51</v>
      </c>
      <c r="C22" s="22"/>
      <c r="D22" s="69">
        <v>36.700000000000003</v>
      </c>
      <c r="E22" s="69">
        <v>36.700000000000003</v>
      </c>
      <c r="F22" s="69">
        <v>36.4</v>
      </c>
      <c r="G22" s="69">
        <v>36.4</v>
      </c>
      <c r="H22" s="69">
        <v>0</v>
      </c>
      <c r="I22" s="69">
        <v>0</v>
      </c>
      <c r="J22" s="69">
        <v>6.3</v>
      </c>
      <c r="K22" s="69">
        <v>6.3</v>
      </c>
      <c r="L22" s="69">
        <v>6.3</v>
      </c>
      <c r="M22" s="69">
        <v>6.2</v>
      </c>
      <c r="N22" s="47"/>
      <c r="O22" s="47">
        <v>36.199999999999996</v>
      </c>
      <c r="P22" s="47">
        <v>36.299999999999997</v>
      </c>
      <c r="Q22" s="47"/>
      <c r="R22" s="47">
        <v>36.1</v>
      </c>
      <c r="S22" s="47">
        <v>36.1</v>
      </c>
      <c r="T22" s="47">
        <v>36.299999999999997</v>
      </c>
      <c r="U22" s="47">
        <v>36.299999999999997</v>
      </c>
      <c r="V22" s="47">
        <v>6.3</v>
      </c>
      <c r="W22" s="47">
        <v>6.2</v>
      </c>
      <c r="X22" s="47">
        <v>0</v>
      </c>
      <c r="Y22" s="47">
        <v>0</v>
      </c>
      <c r="Z22" s="23"/>
      <c r="AA22" s="47">
        <v>36.4</v>
      </c>
      <c r="AB22" s="47">
        <v>36.4</v>
      </c>
      <c r="AC22" s="47">
        <v>36.299999999999997</v>
      </c>
      <c r="AD22" s="47">
        <v>36.299999999999997</v>
      </c>
      <c r="AE22" s="47">
        <v>6.3</v>
      </c>
      <c r="AF22" s="47">
        <v>6.2</v>
      </c>
      <c r="AG22" s="47">
        <v>0</v>
      </c>
      <c r="AH22" s="47">
        <v>0</v>
      </c>
      <c r="AI22" s="23"/>
      <c r="AJ22" s="47">
        <v>36.6</v>
      </c>
      <c r="AK22" s="47">
        <v>36.6</v>
      </c>
      <c r="AL22" s="47">
        <v>36.5</v>
      </c>
      <c r="AM22" s="47">
        <v>36.5</v>
      </c>
      <c r="AN22" s="47">
        <v>6.2</v>
      </c>
      <c r="AO22" s="47">
        <v>6.2</v>
      </c>
      <c r="AP22" s="47">
        <v>0</v>
      </c>
      <c r="AQ22" s="47">
        <v>0</v>
      </c>
      <c r="AR22" s="23"/>
      <c r="AS22" s="47">
        <v>6.1</v>
      </c>
      <c r="AT22" s="47">
        <v>6.1</v>
      </c>
      <c r="AU22" s="23"/>
      <c r="AV22" s="47">
        <v>6.1</v>
      </c>
      <c r="AW22" s="47">
        <v>6.3</v>
      </c>
      <c r="AX22" s="47">
        <v>36.5</v>
      </c>
      <c r="AY22" s="47">
        <v>35.6</v>
      </c>
      <c r="AZ22" s="47">
        <v>35.6</v>
      </c>
      <c r="BA22" s="23"/>
      <c r="BB22" s="47">
        <v>36.5</v>
      </c>
      <c r="BC22" s="47">
        <v>36.5</v>
      </c>
      <c r="BD22" s="47">
        <v>36</v>
      </c>
      <c r="BE22" s="47">
        <v>36.1</v>
      </c>
      <c r="BF22" s="47">
        <v>6.2</v>
      </c>
      <c r="BG22" s="47">
        <v>6.2</v>
      </c>
      <c r="BH22" s="23"/>
      <c r="BI22" s="47">
        <v>35.9</v>
      </c>
      <c r="BJ22" s="47">
        <v>35.9</v>
      </c>
      <c r="BK22" s="47">
        <v>36.1</v>
      </c>
      <c r="BL22" s="47">
        <v>36.1</v>
      </c>
      <c r="BM22" s="23"/>
      <c r="BN22" s="47">
        <v>115.1</v>
      </c>
      <c r="BO22" s="47">
        <v>114.9</v>
      </c>
      <c r="BP22" s="23"/>
      <c r="BQ22" s="47">
        <v>36.4</v>
      </c>
      <c r="BR22" s="47">
        <v>36.200000000000003</v>
      </c>
      <c r="BS22" s="47">
        <v>36.1</v>
      </c>
      <c r="BT22" s="47">
        <v>36.1</v>
      </c>
      <c r="BU22" s="47">
        <v>6.3</v>
      </c>
      <c r="BV22" s="47">
        <v>6.4</v>
      </c>
      <c r="BW22" s="47">
        <v>0</v>
      </c>
      <c r="BX22" s="47">
        <v>0</v>
      </c>
      <c r="BY22" s="23"/>
      <c r="BZ22" s="47"/>
      <c r="CA22" s="23"/>
      <c r="CB22" s="23"/>
    </row>
    <row r="23" spans="1:82" s="5" customFormat="1">
      <c r="A23" s="20">
        <f t="shared" si="1"/>
        <v>43817</v>
      </c>
      <c r="B23" s="21" t="s">
        <v>52</v>
      </c>
      <c r="C23" s="22"/>
      <c r="D23" s="69">
        <v>36.700000000000003</v>
      </c>
      <c r="E23" s="69">
        <v>36.700000000000003</v>
      </c>
      <c r="F23" s="69">
        <v>36.4</v>
      </c>
      <c r="G23" s="69">
        <v>36.4</v>
      </c>
      <c r="H23" s="69">
        <v>0</v>
      </c>
      <c r="I23" s="69">
        <v>0</v>
      </c>
      <c r="J23" s="69">
        <v>6.3</v>
      </c>
      <c r="K23" s="69">
        <v>6.3</v>
      </c>
      <c r="L23" s="69">
        <v>6.3</v>
      </c>
      <c r="M23" s="69">
        <v>6.2</v>
      </c>
      <c r="N23" s="47"/>
      <c r="O23" s="47">
        <v>36.199999999999996</v>
      </c>
      <c r="P23" s="47">
        <v>36.299999999999997</v>
      </c>
      <c r="Q23" s="47"/>
      <c r="R23" s="47">
        <v>36.1</v>
      </c>
      <c r="S23" s="47">
        <v>36.1</v>
      </c>
      <c r="T23" s="47">
        <v>36.299999999999997</v>
      </c>
      <c r="U23" s="47">
        <v>36.299999999999997</v>
      </c>
      <c r="V23" s="47">
        <v>6.3</v>
      </c>
      <c r="W23" s="47">
        <v>6.2</v>
      </c>
      <c r="X23" s="47">
        <v>0</v>
      </c>
      <c r="Y23" s="47">
        <v>0</v>
      </c>
      <c r="Z23" s="23"/>
      <c r="AA23" s="47">
        <v>36.4</v>
      </c>
      <c r="AB23" s="47">
        <v>36.4</v>
      </c>
      <c r="AC23" s="47">
        <v>36.299999999999997</v>
      </c>
      <c r="AD23" s="47">
        <v>36.299999999999997</v>
      </c>
      <c r="AE23" s="47">
        <v>6.3</v>
      </c>
      <c r="AF23" s="47">
        <v>6.2</v>
      </c>
      <c r="AG23" s="47">
        <v>0</v>
      </c>
      <c r="AH23" s="47">
        <v>0</v>
      </c>
      <c r="AI23" s="23"/>
      <c r="AJ23" s="47">
        <v>36.6</v>
      </c>
      <c r="AK23" s="47">
        <v>36.6</v>
      </c>
      <c r="AL23" s="47">
        <v>36.5</v>
      </c>
      <c r="AM23" s="47">
        <v>36.5</v>
      </c>
      <c r="AN23" s="47">
        <v>6.2</v>
      </c>
      <c r="AO23" s="47">
        <v>6.2</v>
      </c>
      <c r="AP23" s="47">
        <v>0</v>
      </c>
      <c r="AQ23" s="47">
        <v>0</v>
      </c>
      <c r="AR23" s="23"/>
      <c r="AS23" s="47">
        <v>6.2</v>
      </c>
      <c r="AT23" s="47">
        <v>6.1</v>
      </c>
      <c r="AU23" s="23"/>
      <c r="AV23" s="47">
        <v>6.1</v>
      </c>
      <c r="AW23" s="47">
        <v>6.3</v>
      </c>
      <c r="AX23" s="47">
        <v>36.5</v>
      </c>
      <c r="AY23" s="47">
        <v>35.6</v>
      </c>
      <c r="AZ23" s="47">
        <v>35.5</v>
      </c>
      <c r="BA23" s="23"/>
      <c r="BB23" s="47">
        <v>36.5</v>
      </c>
      <c r="BC23" s="47">
        <v>36.4</v>
      </c>
      <c r="BD23" s="47">
        <v>36</v>
      </c>
      <c r="BE23" s="47">
        <v>36.1</v>
      </c>
      <c r="BF23" s="47">
        <v>6.2</v>
      </c>
      <c r="BG23" s="47">
        <v>6.2</v>
      </c>
      <c r="BH23" s="23"/>
      <c r="BI23" s="47">
        <v>35.9</v>
      </c>
      <c r="BJ23" s="47">
        <v>35.9</v>
      </c>
      <c r="BK23" s="47">
        <v>36.1</v>
      </c>
      <c r="BL23" s="47">
        <v>36.1</v>
      </c>
      <c r="BM23" s="23"/>
      <c r="BN23" s="47">
        <v>115.1</v>
      </c>
      <c r="BO23" s="47">
        <v>114.9</v>
      </c>
      <c r="BP23" s="23"/>
      <c r="BQ23" s="47">
        <v>36.4</v>
      </c>
      <c r="BR23" s="47">
        <v>36.299999999999997</v>
      </c>
      <c r="BS23" s="47">
        <v>36.1</v>
      </c>
      <c r="BT23" s="47">
        <v>36.1</v>
      </c>
      <c r="BU23" s="47">
        <v>6.3</v>
      </c>
      <c r="BV23" s="47">
        <v>6.4</v>
      </c>
      <c r="BW23" s="47">
        <v>0</v>
      </c>
      <c r="BX23" s="47">
        <v>0</v>
      </c>
      <c r="BY23" s="23"/>
      <c r="BZ23" s="47"/>
      <c r="CA23" s="23"/>
      <c r="CB23" s="23"/>
    </row>
    <row r="24" spans="1:82" s="5" customFormat="1">
      <c r="A24" s="20">
        <f t="shared" si="1"/>
        <v>43817</v>
      </c>
      <c r="B24" s="21" t="s">
        <v>53</v>
      </c>
      <c r="C24" s="22"/>
      <c r="D24" s="69">
        <v>36.700000000000003</v>
      </c>
      <c r="E24" s="69">
        <v>36.700000000000003</v>
      </c>
      <c r="F24" s="69">
        <v>36.4</v>
      </c>
      <c r="G24" s="69">
        <v>36.4</v>
      </c>
      <c r="H24" s="69">
        <v>0</v>
      </c>
      <c r="I24" s="69">
        <v>0</v>
      </c>
      <c r="J24" s="69">
        <v>6.3</v>
      </c>
      <c r="K24" s="69">
        <v>6.3</v>
      </c>
      <c r="L24" s="69">
        <v>6.3</v>
      </c>
      <c r="M24" s="69">
        <v>6.2</v>
      </c>
      <c r="N24" s="47"/>
      <c r="O24" s="47">
        <v>36.199999999999996</v>
      </c>
      <c r="P24" s="47">
        <v>36.299999999999997</v>
      </c>
      <c r="Q24" s="47"/>
      <c r="R24" s="47">
        <v>36.1</v>
      </c>
      <c r="S24" s="47">
        <v>36.1</v>
      </c>
      <c r="T24" s="47">
        <v>36.299999999999997</v>
      </c>
      <c r="U24" s="47">
        <v>36.299999999999997</v>
      </c>
      <c r="V24" s="47">
        <v>6.3</v>
      </c>
      <c r="W24" s="47">
        <v>6.2</v>
      </c>
      <c r="X24" s="47">
        <v>0</v>
      </c>
      <c r="Y24" s="47">
        <v>0</v>
      </c>
      <c r="Z24" s="23"/>
      <c r="AA24" s="47">
        <v>36.4</v>
      </c>
      <c r="AB24" s="47">
        <v>36.4</v>
      </c>
      <c r="AC24" s="47">
        <v>36.299999999999997</v>
      </c>
      <c r="AD24" s="47">
        <v>36.299999999999997</v>
      </c>
      <c r="AE24" s="47">
        <v>6.3</v>
      </c>
      <c r="AF24" s="47">
        <v>6.2</v>
      </c>
      <c r="AG24" s="47">
        <v>0</v>
      </c>
      <c r="AH24" s="47">
        <v>0</v>
      </c>
      <c r="AI24" s="23"/>
      <c r="AJ24" s="47">
        <v>36.6</v>
      </c>
      <c r="AK24" s="47">
        <v>36.6</v>
      </c>
      <c r="AL24" s="47">
        <v>36.5</v>
      </c>
      <c r="AM24" s="47">
        <v>36.5</v>
      </c>
      <c r="AN24" s="47">
        <v>6.2</v>
      </c>
      <c r="AO24" s="47">
        <v>6.2</v>
      </c>
      <c r="AP24" s="47">
        <v>0</v>
      </c>
      <c r="AQ24" s="47">
        <v>0</v>
      </c>
      <c r="AR24" s="23"/>
      <c r="AS24" s="47">
        <v>6.1</v>
      </c>
      <c r="AT24" s="47">
        <v>6.1</v>
      </c>
      <c r="AU24" s="23"/>
      <c r="AV24" s="47">
        <v>6.1</v>
      </c>
      <c r="AW24" s="47">
        <v>6.3</v>
      </c>
      <c r="AX24" s="47">
        <v>36.5</v>
      </c>
      <c r="AY24" s="47">
        <v>35.5</v>
      </c>
      <c r="AZ24" s="47">
        <v>35.5</v>
      </c>
      <c r="BA24" s="23"/>
      <c r="BB24" s="47">
        <v>36.5</v>
      </c>
      <c r="BC24" s="47">
        <v>36.4</v>
      </c>
      <c r="BD24" s="47">
        <v>36</v>
      </c>
      <c r="BE24" s="47">
        <v>36</v>
      </c>
      <c r="BF24" s="47">
        <v>6.2</v>
      </c>
      <c r="BG24" s="47">
        <v>6.2</v>
      </c>
      <c r="BH24" s="23"/>
      <c r="BI24" s="47">
        <v>35.9</v>
      </c>
      <c r="BJ24" s="47">
        <v>35.9</v>
      </c>
      <c r="BK24" s="47">
        <v>36.1</v>
      </c>
      <c r="BL24" s="47">
        <v>36.1</v>
      </c>
      <c r="BM24" s="23"/>
      <c r="BN24" s="47">
        <v>115.1</v>
      </c>
      <c r="BO24" s="47">
        <v>114.9</v>
      </c>
      <c r="BP24" s="23"/>
      <c r="BQ24" s="47">
        <v>36.5</v>
      </c>
      <c r="BR24" s="47">
        <v>36.4</v>
      </c>
      <c r="BS24" s="47">
        <v>36.1</v>
      </c>
      <c r="BT24" s="47">
        <v>36.1</v>
      </c>
      <c r="BU24" s="47">
        <v>6.3</v>
      </c>
      <c r="BV24" s="47">
        <v>6.4</v>
      </c>
      <c r="BW24" s="47">
        <v>0</v>
      </c>
      <c r="BX24" s="47">
        <v>0</v>
      </c>
      <c r="BY24" s="23"/>
      <c r="BZ24" s="47"/>
      <c r="CA24" s="23"/>
      <c r="CB24" s="23"/>
    </row>
    <row r="25" spans="1:82" s="5" customFormat="1">
      <c r="A25" s="20">
        <f t="shared" si="1"/>
        <v>43817</v>
      </c>
      <c r="B25" s="21" t="s">
        <v>54</v>
      </c>
      <c r="C25" s="22"/>
      <c r="D25" s="69">
        <v>36.700000000000003</v>
      </c>
      <c r="E25" s="69">
        <v>36.700000000000003</v>
      </c>
      <c r="F25" s="69">
        <v>36.4</v>
      </c>
      <c r="G25" s="69">
        <v>36.4</v>
      </c>
      <c r="H25" s="69">
        <v>0</v>
      </c>
      <c r="I25" s="69">
        <v>0</v>
      </c>
      <c r="J25" s="69">
        <v>6.3</v>
      </c>
      <c r="K25" s="69">
        <v>6.3</v>
      </c>
      <c r="L25" s="69">
        <v>6.3</v>
      </c>
      <c r="M25" s="69">
        <v>6.2</v>
      </c>
      <c r="N25" s="47"/>
      <c r="O25" s="47">
        <v>36.199999999999996</v>
      </c>
      <c r="P25" s="47">
        <v>36.299999999999997</v>
      </c>
      <c r="Q25" s="47"/>
      <c r="R25" s="47">
        <v>36.1</v>
      </c>
      <c r="S25" s="47">
        <v>36.1</v>
      </c>
      <c r="T25" s="47">
        <v>36.299999999999997</v>
      </c>
      <c r="U25" s="47">
        <v>36.299999999999997</v>
      </c>
      <c r="V25" s="47">
        <v>6.3</v>
      </c>
      <c r="W25" s="47">
        <v>6.2</v>
      </c>
      <c r="X25" s="47">
        <v>0</v>
      </c>
      <c r="Y25" s="47">
        <v>0</v>
      </c>
      <c r="Z25" s="23"/>
      <c r="AA25" s="47">
        <v>36.4</v>
      </c>
      <c r="AB25" s="47">
        <v>36.4</v>
      </c>
      <c r="AC25" s="47">
        <v>36.299999999999997</v>
      </c>
      <c r="AD25" s="47">
        <v>36.299999999999997</v>
      </c>
      <c r="AE25" s="47">
        <v>6.3</v>
      </c>
      <c r="AF25" s="47">
        <v>6.2</v>
      </c>
      <c r="AG25" s="47">
        <v>0</v>
      </c>
      <c r="AH25" s="47">
        <v>0</v>
      </c>
      <c r="AI25" s="23"/>
      <c r="AJ25" s="47">
        <v>36.6</v>
      </c>
      <c r="AK25" s="47">
        <v>36.6</v>
      </c>
      <c r="AL25" s="47">
        <v>36.5</v>
      </c>
      <c r="AM25" s="47">
        <v>36.5</v>
      </c>
      <c r="AN25" s="47">
        <v>6.2</v>
      </c>
      <c r="AO25" s="47">
        <v>6.2</v>
      </c>
      <c r="AP25" s="47">
        <v>0</v>
      </c>
      <c r="AQ25" s="47">
        <v>0</v>
      </c>
      <c r="AR25" s="23"/>
      <c r="AS25" s="47">
        <v>6.1</v>
      </c>
      <c r="AT25" s="47">
        <v>6.1</v>
      </c>
      <c r="AU25" s="23"/>
      <c r="AV25" s="47">
        <v>6.1</v>
      </c>
      <c r="AW25" s="47">
        <v>6.3</v>
      </c>
      <c r="AX25" s="47">
        <v>36.5</v>
      </c>
      <c r="AY25" s="47">
        <v>35.5</v>
      </c>
      <c r="AZ25" s="47">
        <v>35.5</v>
      </c>
      <c r="BA25" s="23"/>
      <c r="BB25" s="47">
        <v>36.4</v>
      </c>
      <c r="BC25" s="47">
        <v>36.4</v>
      </c>
      <c r="BD25" s="47">
        <v>36</v>
      </c>
      <c r="BE25" s="47">
        <v>36</v>
      </c>
      <c r="BF25" s="47">
        <v>6.2</v>
      </c>
      <c r="BG25" s="47">
        <v>6.2</v>
      </c>
      <c r="BH25" s="23"/>
      <c r="BI25" s="47">
        <v>35.9</v>
      </c>
      <c r="BJ25" s="47">
        <v>35.9</v>
      </c>
      <c r="BK25" s="47">
        <v>36.1</v>
      </c>
      <c r="BL25" s="47">
        <v>36.1</v>
      </c>
      <c r="BM25" s="23"/>
      <c r="BN25" s="47">
        <v>115.1</v>
      </c>
      <c r="BO25" s="47">
        <v>114.9</v>
      </c>
      <c r="BP25" s="23"/>
      <c r="BQ25" s="47">
        <v>36.5</v>
      </c>
      <c r="BR25" s="47">
        <v>36.299999999999997</v>
      </c>
      <c r="BS25" s="47">
        <v>36</v>
      </c>
      <c r="BT25" s="47">
        <v>36</v>
      </c>
      <c r="BU25" s="47">
        <v>6.3</v>
      </c>
      <c r="BV25" s="47">
        <v>6.4</v>
      </c>
      <c r="BW25" s="47">
        <v>0</v>
      </c>
      <c r="BX25" s="47">
        <v>0</v>
      </c>
      <c r="BY25" s="23"/>
      <c r="BZ25" s="47"/>
      <c r="CA25" s="23"/>
      <c r="CB25" s="23"/>
    </row>
    <row r="26" spans="1:82" s="5" customFormat="1">
      <c r="A26" s="20">
        <f t="shared" si="1"/>
        <v>43817</v>
      </c>
      <c r="B26" s="46" t="s">
        <v>55</v>
      </c>
      <c r="C26" s="22"/>
      <c r="D26" s="69">
        <v>36.700000000000003</v>
      </c>
      <c r="E26" s="69">
        <v>36.700000000000003</v>
      </c>
      <c r="F26" s="69">
        <v>36.4</v>
      </c>
      <c r="G26" s="69">
        <v>36.4</v>
      </c>
      <c r="H26" s="69">
        <v>0</v>
      </c>
      <c r="I26" s="69">
        <v>0</v>
      </c>
      <c r="J26" s="69">
        <v>6.3</v>
      </c>
      <c r="K26" s="69">
        <v>6.3</v>
      </c>
      <c r="L26" s="69">
        <v>6.3</v>
      </c>
      <c r="M26" s="69">
        <v>6.2</v>
      </c>
      <c r="N26" s="47"/>
      <c r="O26" s="47">
        <v>36.199999999999996</v>
      </c>
      <c r="P26" s="47">
        <v>36.299999999999997</v>
      </c>
      <c r="Q26" s="47"/>
      <c r="R26" s="47">
        <v>36.1</v>
      </c>
      <c r="S26" s="47">
        <v>36.1</v>
      </c>
      <c r="T26" s="47">
        <v>36.299999999999997</v>
      </c>
      <c r="U26" s="47">
        <v>36.299999999999997</v>
      </c>
      <c r="V26" s="47">
        <v>6.3</v>
      </c>
      <c r="W26" s="47">
        <v>6.2</v>
      </c>
      <c r="X26" s="47">
        <v>0</v>
      </c>
      <c r="Y26" s="47">
        <v>0</v>
      </c>
      <c r="Z26" s="47"/>
      <c r="AA26" s="47">
        <v>36.4</v>
      </c>
      <c r="AB26" s="47">
        <v>36.4</v>
      </c>
      <c r="AC26" s="47">
        <v>36.299999999999997</v>
      </c>
      <c r="AD26" s="47">
        <v>36.299999999999997</v>
      </c>
      <c r="AE26" s="47">
        <v>6.3</v>
      </c>
      <c r="AF26" s="47">
        <v>6.2</v>
      </c>
      <c r="AG26" s="47">
        <v>0</v>
      </c>
      <c r="AH26" s="47">
        <v>0</v>
      </c>
      <c r="AI26" s="47"/>
      <c r="AJ26" s="47">
        <v>36.6</v>
      </c>
      <c r="AK26" s="47">
        <v>36.6</v>
      </c>
      <c r="AL26" s="47">
        <v>36.6</v>
      </c>
      <c r="AM26" s="47">
        <v>36.5</v>
      </c>
      <c r="AN26" s="47">
        <v>6.2</v>
      </c>
      <c r="AO26" s="47">
        <v>6.2</v>
      </c>
      <c r="AP26" s="47">
        <v>0</v>
      </c>
      <c r="AQ26" s="47">
        <v>0</v>
      </c>
      <c r="AR26" s="47"/>
      <c r="AS26" s="47">
        <v>6.1</v>
      </c>
      <c r="AT26" s="47">
        <v>6.1</v>
      </c>
      <c r="AU26" s="23"/>
      <c r="AV26" s="47">
        <v>6.1</v>
      </c>
      <c r="AW26" s="47">
        <v>6.3</v>
      </c>
      <c r="AX26" s="47">
        <v>36.5</v>
      </c>
      <c r="AY26" s="47">
        <v>35.4</v>
      </c>
      <c r="AZ26" s="47">
        <v>35.4</v>
      </c>
      <c r="BA26" s="23"/>
      <c r="BB26" s="47">
        <v>36.4</v>
      </c>
      <c r="BC26" s="47">
        <v>36.4</v>
      </c>
      <c r="BD26" s="47">
        <v>36</v>
      </c>
      <c r="BE26" s="47">
        <v>36</v>
      </c>
      <c r="BF26" s="47">
        <v>6.2</v>
      </c>
      <c r="BG26" s="47">
        <v>6.2</v>
      </c>
      <c r="BH26" s="47"/>
      <c r="BI26" s="47">
        <v>35.9</v>
      </c>
      <c r="BJ26" s="47">
        <v>35.9</v>
      </c>
      <c r="BK26" s="47">
        <v>36.1</v>
      </c>
      <c r="BL26" s="47">
        <v>36.1</v>
      </c>
      <c r="BM26" s="47"/>
      <c r="BN26" s="47">
        <v>115.1</v>
      </c>
      <c r="BO26" s="47">
        <v>114.9</v>
      </c>
      <c r="BP26" s="47"/>
      <c r="BQ26" s="47">
        <v>36.4</v>
      </c>
      <c r="BR26" s="47">
        <v>36.299999999999997</v>
      </c>
      <c r="BS26" s="47">
        <v>36</v>
      </c>
      <c r="BT26" s="47">
        <v>36</v>
      </c>
      <c r="BU26" s="47">
        <v>6.3</v>
      </c>
      <c r="BV26" s="47">
        <v>6.4</v>
      </c>
      <c r="BW26" s="47">
        <v>0</v>
      </c>
      <c r="BX26" s="47">
        <v>0</v>
      </c>
      <c r="BY26" s="23"/>
      <c r="BZ26" s="47"/>
      <c r="CA26" s="23"/>
      <c r="CB26" s="23"/>
    </row>
    <row r="27" spans="1:82" s="52" customFormat="1">
      <c r="A27" s="20">
        <f t="shared" si="1"/>
        <v>43817</v>
      </c>
      <c r="B27" s="21" t="s">
        <v>56</v>
      </c>
      <c r="C27" s="22"/>
      <c r="D27" s="69">
        <v>36.700000000000003</v>
      </c>
      <c r="E27" s="69">
        <v>36.700000000000003</v>
      </c>
      <c r="F27" s="69">
        <v>36.4</v>
      </c>
      <c r="G27" s="69">
        <v>36.4</v>
      </c>
      <c r="H27" s="69">
        <v>0</v>
      </c>
      <c r="I27" s="69">
        <v>0</v>
      </c>
      <c r="J27" s="69">
        <v>6.3</v>
      </c>
      <c r="K27" s="69">
        <v>6.3</v>
      </c>
      <c r="L27" s="69">
        <v>6.3</v>
      </c>
      <c r="M27" s="69">
        <v>6.2</v>
      </c>
      <c r="N27" s="47"/>
      <c r="O27" s="47">
        <v>36.199999999999996</v>
      </c>
      <c r="P27" s="47">
        <v>36.299999999999997</v>
      </c>
      <c r="Q27" s="47"/>
      <c r="R27" s="47">
        <v>36.1</v>
      </c>
      <c r="S27" s="47">
        <v>36.1</v>
      </c>
      <c r="T27" s="47">
        <v>36.299999999999997</v>
      </c>
      <c r="U27" s="47">
        <v>36.299999999999997</v>
      </c>
      <c r="V27" s="47">
        <v>6.3</v>
      </c>
      <c r="W27" s="47">
        <v>6.2</v>
      </c>
      <c r="X27" s="47">
        <v>0</v>
      </c>
      <c r="Y27" s="47">
        <v>0</v>
      </c>
      <c r="Z27" s="23"/>
      <c r="AA27" s="47">
        <v>36.4</v>
      </c>
      <c r="AB27" s="47">
        <v>36.4</v>
      </c>
      <c r="AC27" s="47">
        <v>36.299999999999997</v>
      </c>
      <c r="AD27" s="47">
        <v>36.299999999999997</v>
      </c>
      <c r="AE27" s="47">
        <v>6.3</v>
      </c>
      <c r="AF27" s="47">
        <v>6.2</v>
      </c>
      <c r="AG27" s="47">
        <v>0</v>
      </c>
      <c r="AH27" s="47">
        <v>0</v>
      </c>
      <c r="AI27" s="23"/>
      <c r="AJ27" s="47">
        <v>36.6</v>
      </c>
      <c r="AK27" s="47">
        <v>36.6</v>
      </c>
      <c r="AL27" s="47">
        <v>36.5</v>
      </c>
      <c r="AM27" s="47">
        <v>36.5</v>
      </c>
      <c r="AN27" s="47">
        <v>6.2</v>
      </c>
      <c r="AO27" s="47">
        <v>6.2</v>
      </c>
      <c r="AP27" s="47">
        <v>0</v>
      </c>
      <c r="AQ27" s="47">
        <v>0</v>
      </c>
      <c r="AR27" s="23"/>
      <c r="AS27" s="47">
        <v>6.2</v>
      </c>
      <c r="AT27" s="47">
        <v>6.1</v>
      </c>
      <c r="AU27" s="23"/>
      <c r="AV27" s="47">
        <v>6.1</v>
      </c>
      <c r="AW27" s="47">
        <v>6.3</v>
      </c>
      <c r="AX27" s="47">
        <v>36.5</v>
      </c>
      <c r="AY27" s="47">
        <v>35.4</v>
      </c>
      <c r="AZ27" s="47">
        <v>35.4</v>
      </c>
      <c r="BA27" s="23"/>
      <c r="BB27" s="47">
        <v>36.4</v>
      </c>
      <c r="BC27" s="47">
        <v>36.4</v>
      </c>
      <c r="BD27" s="47">
        <v>36</v>
      </c>
      <c r="BE27" s="47">
        <v>36</v>
      </c>
      <c r="BF27" s="47">
        <v>6.2</v>
      </c>
      <c r="BG27" s="47">
        <v>6.2</v>
      </c>
      <c r="BH27" s="23"/>
      <c r="BI27" s="47">
        <v>35.9</v>
      </c>
      <c r="BJ27" s="47">
        <v>35.9</v>
      </c>
      <c r="BK27" s="47">
        <v>36.1</v>
      </c>
      <c r="BL27" s="47">
        <v>36.1</v>
      </c>
      <c r="BM27" s="23"/>
      <c r="BN27" s="47">
        <v>115.1</v>
      </c>
      <c r="BO27" s="47">
        <v>114.9</v>
      </c>
      <c r="BP27" s="23"/>
      <c r="BQ27" s="47">
        <v>36.5</v>
      </c>
      <c r="BR27" s="47">
        <v>36.299999999999997</v>
      </c>
      <c r="BS27" s="47">
        <v>36.1</v>
      </c>
      <c r="BT27" s="47">
        <v>36.1</v>
      </c>
      <c r="BU27" s="47">
        <v>6.3</v>
      </c>
      <c r="BV27" s="47">
        <v>6.4</v>
      </c>
      <c r="BW27" s="47">
        <v>0</v>
      </c>
      <c r="BX27" s="47">
        <v>0</v>
      </c>
      <c r="BY27" s="23"/>
      <c r="BZ27" s="47"/>
      <c r="CA27" s="23"/>
      <c r="CB27" s="23"/>
      <c r="CD27" s="5"/>
    </row>
    <row r="28" spans="1:82" s="5" customFormat="1">
      <c r="A28" s="20">
        <f t="shared" si="1"/>
        <v>43817</v>
      </c>
      <c r="B28" s="21" t="s">
        <v>57</v>
      </c>
      <c r="C28" s="22"/>
      <c r="D28" s="69">
        <v>36.700000000000003</v>
      </c>
      <c r="E28" s="69">
        <v>36.700000000000003</v>
      </c>
      <c r="F28" s="69">
        <v>36.4</v>
      </c>
      <c r="G28" s="69">
        <v>36.4</v>
      </c>
      <c r="H28" s="69">
        <v>0</v>
      </c>
      <c r="I28" s="69">
        <v>0</v>
      </c>
      <c r="J28" s="69">
        <v>6.3</v>
      </c>
      <c r="K28" s="69">
        <v>6.3</v>
      </c>
      <c r="L28" s="69">
        <v>6.3</v>
      </c>
      <c r="M28" s="69">
        <v>6.2</v>
      </c>
      <c r="N28" s="47"/>
      <c r="O28" s="47">
        <v>36.299999999999997</v>
      </c>
      <c r="P28" s="47">
        <v>36.299999999999997</v>
      </c>
      <c r="Q28" s="47"/>
      <c r="R28" s="47">
        <v>36.1</v>
      </c>
      <c r="S28" s="47">
        <v>36.1</v>
      </c>
      <c r="T28" s="47">
        <v>36.299999999999997</v>
      </c>
      <c r="U28" s="47">
        <v>36.299999999999997</v>
      </c>
      <c r="V28" s="47">
        <v>6.3</v>
      </c>
      <c r="W28" s="47">
        <v>6.2</v>
      </c>
      <c r="X28" s="47">
        <v>0</v>
      </c>
      <c r="Y28" s="47">
        <v>0</v>
      </c>
      <c r="Z28" s="23"/>
      <c r="AA28" s="47">
        <v>36.4</v>
      </c>
      <c r="AB28" s="47">
        <v>36.4</v>
      </c>
      <c r="AC28" s="47">
        <v>36.299999999999997</v>
      </c>
      <c r="AD28" s="47">
        <v>36.299999999999997</v>
      </c>
      <c r="AE28" s="47">
        <v>6.3</v>
      </c>
      <c r="AF28" s="47">
        <v>6.2</v>
      </c>
      <c r="AG28" s="47">
        <v>0</v>
      </c>
      <c r="AH28" s="47">
        <v>0</v>
      </c>
      <c r="AI28" s="23"/>
      <c r="AJ28" s="47">
        <v>36.6</v>
      </c>
      <c r="AK28" s="47">
        <v>36.6</v>
      </c>
      <c r="AL28" s="47">
        <v>36.6</v>
      </c>
      <c r="AM28" s="47">
        <v>36.6</v>
      </c>
      <c r="AN28" s="47">
        <v>6.2</v>
      </c>
      <c r="AO28" s="47">
        <v>6.2</v>
      </c>
      <c r="AP28" s="47">
        <v>0</v>
      </c>
      <c r="AQ28" s="47">
        <v>0</v>
      </c>
      <c r="AR28" s="23"/>
      <c r="AS28" s="47">
        <v>6.2</v>
      </c>
      <c r="AT28" s="47">
        <v>6.2</v>
      </c>
      <c r="AU28" s="23"/>
      <c r="AV28" s="47">
        <v>6.1</v>
      </c>
      <c r="AW28" s="47">
        <v>6.3</v>
      </c>
      <c r="AX28" s="47">
        <v>36.5</v>
      </c>
      <c r="AY28" s="47">
        <v>35.4</v>
      </c>
      <c r="AZ28" s="47">
        <v>35.4</v>
      </c>
      <c r="BA28" s="23"/>
      <c r="BB28" s="47">
        <v>36.4</v>
      </c>
      <c r="BC28" s="47">
        <v>36.4</v>
      </c>
      <c r="BD28" s="47">
        <v>36</v>
      </c>
      <c r="BE28" s="47">
        <v>36.1</v>
      </c>
      <c r="BF28" s="47">
        <v>6.2</v>
      </c>
      <c r="BG28" s="47">
        <v>6.2</v>
      </c>
      <c r="BH28" s="23"/>
      <c r="BI28" s="47">
        <v>35.9</v>
      </c>
      <c r="BJ28" s="47">
        <v>35.9</v>
      </c>
      <c r="BK28" s="47">
        <v>36.1</v>
      </c>
      <c r="BL28" s="47">
        <v>36.1</v>
      </c>
      <c r="BM28" s="23"/>
      <c r="BN28" s="47">
        <v>115.1</v>
      </c>
      <c r="BO28" s="47">
        <v>114.9</v>
      </c>
      <c r="BP28" s="23"/>
      <c r="BQ28" s="47">
        <v>36.4</v>
      </c>
      <c r="BR28" s="47">
        <v>36.299999999999997</v>
      </c>
      <c r="BS28" s="47">
        <v>36.1</v>
      </c>
      <c r="BT28" s="47">
        <v>36.1</v>
      </c>
      <c r="BU28" s="47">
        <v>6.3</v>
      </c>
      <c r="BV28" s="47">
        <v>6.4</v>
      </c>
      <c r="BW28" s="47">
        <v>0</v>
      </c>
      <c r="BX28" s="47">
        <v>0</v>
      </c>
      <c r="BY28" s="23"/>
      <c r="BZ28" s="47"/>
      <c r="CA28" s="23"/>
      <c r="CB28" s="23"/>
    </row>
    <row r="29" spans="1:82" s="5" customFormat="1">
      <c r="A29" s="20">
        <f t="shared" si="1"/>
        <v>43817</v>
      </c>
      <c r="B29" s="21" t="s">
        <v>58</v>
      </c>
      <c r="C29" s="22"/>
      <c r="D29" s="69">
        <v>36.700000000000003</v>
      </c>
      <c r="E29" s="69">
        <v>36.700000000000003</v>
      </c>
      <c r="F29" s="69">
        <v>36.4</v>
      </c>
      <c r="G29" s="69">
        <v>36.4</v>
      </c>
      <c r="H29" s="69">
        <v>0</v>
      </c>
      <c r="I29" s="69">
        <v>0</v>
      </c>
      <c r="J29" s="69">
        <v>6.3</v>
      </c>
      <c r="K29" s="69">
        <v>6.3</v>
      </c>
      <c r="L29" s="69">
        <v>6.3</v>
      </c>
      <c r="M29" s="69">
        <v>6.2</v>
      </c>
      <c r="N29" s="47"/>
      <c r="O29" s="47">
        <v>36.299999999999997</v>
      </c>
      <c r="P29" s="47">
        <v>36.4</v>
      </c>
      <c r="Q29" s="47"/>
      <c r="R29" s="47">
        <v>36.1</v>
      </c>
      <c r="S29" s="47">
        <v>36.1</v>
      </c>
      <c r="T29" s="47">
        <v>36.299999999999997</v>
      </c>
      <c r="U29" s="47">
        <v>36.299999999999997</v>
      </c>
      <c r="V29" s="47">
        <v>6.3</v>
      </c>
      <c r="W29" s="47">
        <v>6.2</v>
      </c>
      <c r="X29" s="47">
        <v>0</v>
      </c>
      <c r="Y29" s="47">
        <v>0</v>
      </c>
      <c r="Z29" s="23"/>
      <c r="AA29" s="47">
        <v>36.4</v>
      </c>
      <c r="AB29" s="47">
        <v>36.4</v>
      </c>
      <c r="AC29" s="47">
        <v>36.299999999999997</v>
      </c>
      <c r="AD29" s="47">
        <v>36.299999999999997</v>
      </c>
      <c r="AE29" s="47">
        <v>6.3</v>
      </c>
      <c r="AF29" s="47">
        <v>6.2</v>
      </c>
      <c r="AG29" s="47">
        <v>0</v>
      </c>
      <c r="AH29" s="47">
        <v>0</v>
      </c>
      <c r="AI29" s="23"/>
      <c r="AJ29" s="47">
        <v>36.6</v>
      </c>
      <c r="AK29" s="47">
        <v>36.6</v>
      </c>
      <c r="AL29" s="47">
        <v>36.6</v>
      </c>
      <c r="AM29" s="47">
        <v>36.5</v>
      </c>
      <c r="AN29" s="47">
        <v>6.2</v>
      </c>
      <c r="AO29" s="47">
        <v>6.2</v>
      </c>
      <c r="AP29" s="47">
        <v>0</v>
      </c>
      <c r="AQ29" s="47">
        <v>0</v>
      </c>
      <c r="AR29" s="23"/>
      <c r="AS29" s="47">
        <v>6.2</v>
      </c>
      <c r="AT29" s="47">
        <v>6.2</v>
      </c>
      <c r="AU29" s="23"/>
      <c r="AV29" s="47">
        <v>6.1</v>
      </c>
      <c r="AW29" s="47">
        <v>6.3</v>
      </c>
      <c r="AX29" s="47">
        <v>36.5</v>
      </c>
      <c r="AY29" s="47">
        <v>35.4</v>
      </c>
      <c r="AZ29" s="47">
        <v>35.4</v>
      </c>
      <c r="BA29" s="23"/>
      <c r="BB29" s="47">
        <v>36.4</v>
      </c>
      <c r="BC29" s="47">
        <v>36.299999999999997</v>
      </c>
      <c r="BD29" s="47">
        <v>36.1</v>
      </c>
      <c r="BE29" s="47">
        <v>36.1</v>
      </c>
      <c r="BF29" s="47">
        <v>6.2</v>
      </c>
      <c r="BG29" s="47">
        <v>6.2</v>
      </c>
      <c r="BH29" s="23"/>
      <c r="BI29" s="47">
        <v>35.9</v>
      </c>
      <c r="BJ29" s="47">
        <v>35.9</v>
      </c>
      <c r="BK29" s="47">
        <v>36.1</v>
      </c>
      <c r="BL29" s="47">
        <v>36.1</v>
      </c>
      <c r="BM29" s="23"/>
      <c r="BN29" s="47">
        <v>115.1</v>
      </c>
      <c r="BO29" s="47">
        <v>114.9</v>
      </c>
      <c r="BP29" s="23"/>
      <c r="BQ29" s="47">
        <v>36.4</v>
      </c>
      <c r="BR29" s="47">
        <v>36.299999999999997</v>
      </c>
      <c r="BS29" s="47">
        <v>36</v>
      </c>
      <c r="BT29" s="47">
        <v>36</v>
      </c>
      <c r="BU29" s="47">
        <v>6.3</v>
      </c>
      <c r="BV29" s="47">
        <v>6.4</v>
      </c>
      <c r="BW29" s="47">
        <v>0</v>
      </c>
      <c r="BX29" s="47">
        <v>0</v>
      </c>
      <c r="BY29" s="23"/>
      <c r="BZ29" s="47"/>
      <c r="CA29" s="23"/>
      <c r="CB29" s="23"/>
    </row>
    <row r="30" spans="1:82" s="5" customFormat="1">
      <c r="A30" s="20">
        <f t="shared" si="1"/>
        <v>43817</v>
      </c>
      <c r="B30" s="46" t="s">
        <v>59</v>
      </c>
      <c r="C30" s="22"/>
      <c r="D30" s="69">
        <v>36.700000000000003</v>
      </c>
      <c r="E30" s="69">
        <v>36.700000000000003</v>
      </c>
      <c r="F30" s="69">
        <v>36.4</v>
      </c>
      <c r="G30" s="69">
        <v>36.4</v>
      </c>
      <c r="H30" s="69">
        <v>0</v>
      </c>
      <c r="I30" s="69">
        <v>0</v>
      </c>
      <c r="J30" s="69">
        <v>6.3</v>
      </c>
      <c r="K30" s="69">
        <v>6.3</v>
      </c>
      <c r="L30" s="69">
        <v>6.3</v>
      </c>
      <c r="M30" s="69">
        <v>6.2</v>
      </c>
      <c r="N30" s="47"/>
      <c r="O30" s="47">
        <v>36.299999999999997</v>
      </c>
      <c r="P30" s="47">
        <v>36.4</v>
      </c>
      <c r="Q30" s="47"/>
      <c r="R30" s="47">
        <v>36.1</v>
      </c>
      <c r="S30" s="47">
        <v>36.1</v>
      </c>
      <c r="T30" s="47">
        <v>36.299999999999997</v>
      </c>
      <c r="U30" s="47">
        <v>36.299999999999997</v>
      </c>
      <c r="V30" s="47">
        <v>6.3</v>
      </c>
      <c r="W30" s="47">
        <v>6.2</v>
      </c>
      <c r="X30" s="47">
        <v>0</v>
      </c>
      <c r="Y30" s="47">
        <v>0</v>
      </c>
      <c r="Z30" s="23"/>
      <c r="AA30" s="47">
        <v>36.4</v>
      </c>
      <c r="AB30" s="47">
        <v>36.4</v>
      </c>
      <c r="AC30" s="47">
        <v>36.299999999999997</v>
      </c>
      <c r="AD30" s="47">
        <v>36.299999999999997</v>
      </c>
      <c r="AE30" s="47">
        <v>6.3</v>
      </c>
      <c r="AF30" s="47">
        <v>6.2</v>
      </c>
      <c r="AG30" s="47">
        <v>0</v>
      </c>
      <c r="AH30" s="47">
        <v>0</v>
      </c>
      <c r="AI30" s="23"/>
      <c r="AJ30" s="47">
        <v>36.6</v>
      </c>
      <c r="AK30" s="47">
        <v>36.6</v>
      </c>
      <c r="AL30" s="47">
        <v>36.6</v>
      </c>
      <c r="AM30" s="47">
        <v>36.6</v>
      </c>
      <c r="AN30" s="47">
        <v>6.2</v>
      </c>
      <c r="AO30" s="47">
        <v>6.2</v>
      </c>
      <c r="AP30" s="47">
        <v>0</v>
      </c>
      <c r="AQ30" s="47">
        <v>0</v>
      </c>
      <c r="AR30" s="23"/>
      <c r="AS30" s="47">
        <v>6.1</v>
      </c>
      <c r="AT30" s="47">
        <v>6.2</v>
      </c>
      <c r="AU30" s="23"/>
      <c r="AV30" s="47">
        <v>6.1</v>
      </c>
      <c r="AW30" s="47">
        <v>6.3</v>
      </c>
      <c r="AX30" s="47">
        <v>36.5</v>
      </c>
      <c r="AY30" s="47">
        <v>35.4</v>
      </c>
      <c r="AZ30" s="47">
        <v>35.4</v>
      </c>
      <c r="BA30" s="23"/>
      <c r="BB30" s="47">
        <v>36.5</v>
      </c>
      <c r="BC30" s="47">
        <v>36.4</v>
      </c>
      <c r="BD30" s="47">
        <v>36</v>
      </c>
      <c r="BE30" s="47">
        <v>36.1</v>
      </c>
      <c r="BF30" s="47">
        <v>6.2</v>
      </c>
      <c r="BG30" s="47">
        <v>6.2</v>
      </c>
      <c r="BH30" s="23"/>
      <c r="BI30" s="47">
        <v>35.9</v>
      </c>
      <c r="BJ30" s="47">
        <v>35.9</v>
      </c>
      <c r="BK30" s="47">
        <v>36.1</v>
      </c>
      <c r="BL30" s="47">
        <v>36.1</v>
      </c>
      <c r="BM30" s="23"/>
      <c r="BN30" s="47">
        <v>115.1</v>
      </c>
      <c r="BO30" s="47">
        <v>114.9</v>
      </c>
      <c r="BP30" s="23"/>
      <c r="BQ30" s="47">
        <v>36.4</v>
      </c>
      <c r="BR30" s="47">
        <v>36.299999999999997</v>
      </c>
      <c r="BS30" s="47">
        <v>36.1</v>
      </c>
      <c r="BT30" s="47">
        <v>36.1</v>
      </c>
      <c r="BU30" s="47">
        <v>6.3</v>
      </c>
      <c r="BV30" s="47">
        <v>6.4</v>
      </c>
      <c r="BW30" s="47">
        <v>0</v>
      </c>
      <c r="BX30" s="47">
        <v>0</v>
      </c>
      <c r="BY30" s="23"/>
      <c r="BZ30" s="47"/>
      <c r="CA30" s="23"/>
      <c r="CB30" s="23"/>
    </row>
    <row r="31" spans="1:82" s="5" customFormat="1">
      <c r="A31" s="20">
        <f t="shared" si="1"/>
        <v>43817</v>
      </c>
      <c r="B31" s="21" t="s">
        <v>60</v>
      </c>
      <c r="C31" s="22"/>
      <c r="D31" s="69">
        <v>36.700000000000003</v>
      </c>
      <c r="E31" s="69">
        <v>36.700000000000003</v>
      </c>
      <c r="F31" s="69">
        <v>36.4</v>
      </c>
      <c r="G31" s="69">
        <v>36.4</v>
      </c>
      <c r="H31" s="69">
        <v>0</v>
      </c>
      <c r="I31" s="69">
        <v>0</v>
      </c>
      <c r="J31" s="69">
        <v>6.3</v>
      </c>
      <c r="K31" s="69">
        <v>6.3</v>
      </c>
      <c r="L31" s="69">
        <v>6.3</v>
      </c>
      <c r="M31" s="69">
        <v>6.3</v>
      </c>
      <c r="N31" s="47"/>
      <c r="O31" s="47">
        <v>36.299999999999997</v>
      </c>
      <c r="P31" s="47">
        <v>36.4</v>
      </c>
      <c r="Q31" s="47"/>
      <c r="R31" s="47">
        <v>36.1</v>
      </c>
      <c r="S31" s="47">
        <v>36.1</v>
      </c>
      <c r="T31" s="47">
        <v>36.299999999999997</v>
      </c>
      <c r="U31" s="47">
        <v>36.299999999999997</v>
      </c>
      <c r="V31" s="47">
        <v>6.3</v>
      </c>
      <c r="W31" s="47">
        <v>6.2</v>
      </c>
      <c r="X31" s="47">
        <v>0</v>
      </c>
      <c r="Y31" s="47">
        <v>0</v>
      </c>
      <c r="Z31" s="23"/>
      <c r="AA31" s="47">
        <v>36.4</v>
      </c>
      <c r="AB31" s="47">
        <v>36.4</v>
      </c>
      <c r="AC31" s="47">
        <v>36.299999999999997</v>
      </c>
      <c r="AD31" s="47">
        <v>36.299999999999997</v>
      </c>
      <c r="AE31" s="47">
        <v>6.3</v>
      </c>
      <c r="AF31" s="47">
        <v>6.2</v>
      </c>
      <c r="AG31" s="47">
        <v>0</v>
      </c>
      <c r="AH31" s="47">
        <v>0</v>
      </c>
      <c r="AI31" s="23"/>
      <c r="AJ31" s="47">
        <v>36.6</v>
      </c>
      <c r="AK31" s="47">
        <v>36.6</v>
      </c>
      <c r="AL31" s="47">
        <v>36.6</v>
      </c>
      <c r="AM31" s="47">
        <v>36.6</v>
      </c>
      <c r="AN31" s="47">
        <v>6.2</v>
      </c>
      <c r="AO31" s="47">
        <v>6.2</v>
      </c>
      <c r="AP31" s="47">
        <v>0</v>
      </c>
      <c r="AQ31" s="47">
        <v>0</v>
      </c>
      <c r="AR31" s="23"/>
      <c r="AS31" s="47">
        <v>6.1</v>
      </c>
      <c r="AT31" s="47">
        <v>6.1</v>
      </c>
      <c r="AU31" s="23"/>
      <c r="AV31" s="47">
        <v>6</v>
      </c>
      <c r="AW31" s="47">
        <v>6.2</v>
      </c>
      <c r="AX31" s="47">
        <v>36.5</v>
      </c>
      <c r="AY31" s="47">
        <v>35.4</v>
      </c>
      <c r="AZ31" s="47">
        <v>35.4</v>
      </c>
      <c r="BA31" s="23"/>
      <c r="BB31" s="47">
        <v>36.5</v>
      </c>
      <c r="BC31" s="47">
        <v>36.4</v>
      </c>
      <c r="BD31" s="47">
        <v>36</v>
      </c>
      <c r="BE31" s="47">
        <v>36.1</v>
      </c>
      <c r="BF31" s="47">
        <v>6.2</v>
      </c>
      <c r="BG31" s="47">
        <v>6.2</v>
      </c>
      <c r="BH31" s="23"/>
      <c r="BI31" s="47">
        <v>35.9</v>
      </c>
      <c r="BJ31" s="47">
        <v>35.9</v>
      </c>
      <c r="BK31" s="47">
        <v>36.1</v>
      </c>
      <c r="BL31" s="47">
        <v>36.1</v>
      </c>
      <c r="BM31" s="23"/>
      <c r="BN31" s="47">
        <v>115.1</v>
      </c>
      <c r="BO31" s="47">
        <v>114.9</v>
      </c>
      <c r="BP31" s="23"/>
      <c r="BQ31" s="47">
        <v>36.5</v>
      </c>
      <c r="BR31" s="47">
        <v>36.299999999999997</v>
      </c>
      <c r="BS31" s="47">
        <v>36.1</v>
      </c>
      <c r="BT31" s="47">
        <v>36.1</v>
      </c>
      <c r="BU31" s="47">
        <v>6.3</v>
      </c>
      <c r="BV31" s="47">
        <v>6.4</v>
      </c>
      <c r="BW31" s="47">
        <v>0</v>
      </c>
      <c r="BX31" s="47">
        <v>0</v>
      </c>
      <c r="BY31" s="23"/>
      <c r="BZ31" s="47"/>
      <c r="CA31" s="23"/>
      <c r="CB31" s="23"/>
    </row>
    <row r="32" spans="1:82" s="5" customFormat="1">
      <c r="A32" s="20">
        <f t="shared" si="1"/>
        <v>43817</v>
      </c>
      <c r="B32" s="21" t="s">
        <v>61</v>
      </c>
      <c r="C32" s="22"/>
      <c r="D32" s="69">
        <v>36.700000000000003</v>
      </c>
      <c r="E32" s="69">
        <v>36.700000000000003</v>
      </c>
      <c r="F32" s="69">
        <v>36.4</v>
      </c>
      <c r="G32" s="69">
        <v>36.4</v>
      </c>
      <c r="H32" s="69">
        <v>0</v>
      </c>
      <c r="I32" s="69">
        <v>0</v>
      </c>
      <c r="J32" s="69">
        <v>6.3</v>
      </c>
      <c r="K32" s="69">
        <v>6.3</v>
      </c>
      <c r="L32" s="69">
        <v>6.3</v>
      </c>
      <c r="M32" s="69">
        <v>6.2</v>
      </c>
      <c r="N32" s="47"/>
      <c r="O32" s="47">
        <v>36.199999999999996</v>
      </c>
      <c r="P32" s="47">
        <v>36.4</v>
      </c>
      <c r="Q32" s="47"/>
      <c r="R32" s="47">
        <v>36.1</v>
      </c>
      <c r="S32" s="47">
        <v>36.1</v>
      </c>
      <c r="T32" s="47">
        <v>36.299999999999997</v>
      </c>
      <c r="U32" s="47">
        <v>36.299999999999997</v>
      </c>
      <c r="V32" s="47">
        <v>6.3</v>
      </c>
      <c r="W32" s="47">
        <v>6.2</v>
      </c>
      <c r="X32" s="47">
        <v>0</v>
      </c>
      <c r="Y32" s="47">
        <v>0</v>
      </c>
      <c r="Z32" s="23"/>
      <c r="AA32" s="47">
        <v>36.4</v>
      </c>
      <c r="AB32" s="47">
        <v>36.4</v>
      </c>
      <c r="AC32" s="47">
        <v>36.299999999999997</v>
      </c>
      <c r="AD32" s="47">
        <v>36.299999999999997</v>
      </c>
      <c r="AE32" s="47">
        <v>6.3</v>
      </c>
      <c r="AF32" s="47">
        <v>6.2</v>
      </c>
      <c r="AG32" s="47">
        <v>0</v>
      </c>
      <c r="AH32" s="47">
        <v>0</v>
      </c>
      <c r="AI32" s="23"/>
      <c r="AJ32" s="47">
        <v>36.6</v>
      </c>
      <c r="AK32" s="47">
        <v>36.6</v>
      </c>
      <c r="AL32" s="47">
        <v>36.6</v>
      </c>
      <c r="AM32" s="47">
        <v>36.6</v>
      </c>
      <c r="AN32" s="47">
        <v>6.2</v>
      </c>
      <c r="AO32" s="47">
        <v>6.2</v>
      </c>
      <c r="AP32" s="47">
        <v>0</v>
      </c>
      <c r="AQ32" s="47">
        <v>0</v>
      </c>
      <c r="AR32" s="23"/>
      <c r="AS32" s="47">
        <v>6.1</v>
      </c>
      <c r="AT32" s="47">
        <v>6.1</v>
      </c>
      <c r="AU32" s="23"/>
      <c r="AV32" s="47">
        <v>6</v>
      </c>
      <c r="AW32" s="47">
        <v>6.2</v>
      </c>
      <c r="AX32" s="47">
        <v>36.5</v>
      </c>
      <c r="AY32" s="47">
        <v>35.6</v>
      </c>
      <c r="AZ32" s="47">
        <v>35.6</v>
      </c>
      <c r="BA32" s="23"/>
      <c r="BB32" s="47">
        <v>36.5</v>
      </c>
      <c r="BC32" s="47">
        <v>36.4</v>
      </c>
      <c r="BD32" s="47">
        <v>36</v>
      </c>
      <c r="BE32" s="47">
        <v>36.1</v>
      </c>
      <c r="BF32" s="47">
        <v>6.2</v>
      </c>
      <c r="BG32" s="47">
        <v>6.2</v>
      </c>
      <c r="BH32" s="23"/>
      <c r="BI32" s="47">
        <v>35.9</v>
      </c>
      <c r="BJ32" s="47">
        <v>35.9</v>
      </c>
      <c r="BK32" s="47">
        <v>36.1</v>
      </c>
      <c r="BL32" s="47">
        <v>36.1</v>
      </c>
      <c r="BM32" s="23"/>
      <c r="BN32" s="47">
        <v>115.1</v>
      </c>
      <c r="BO32" s="47">
        <v>114.9</v>
      </c>
      <c r="BP32" s="23"/>
      <c r="BQ32" s="47">
        <v>36.5</v>
      </c>
      <c r="BR32" s="47">
        <v>36.4</v>
      </c>
      <c r="BS32" s="47">
        <v>36.1</v>
      </c>
      <c r="BT32" s="47">
        <v>36.1</v>
      </c>
      <c r="BU32" s="47">
        <v>6.3</v>
      </c>
      <c r="BV32" s="47">
        <v>6.4</v>
      </c>
      <c r="BW32" s="47">
        <v>0</v>
      </c>
      <c r="BX32" s="47">
        <v>0</v>
      </c>
      <c r="BY32" s="23"/>
      <c r="BZ32" s="47"/>
      <c r="CA32" s="23"/>
      <c r="CB32" s="23"/>
    </row>
    <row r="33" spans="1:80" s="5" customFormat="1">
      <c r="A33" s="20">
        <f t="shared" si="1"/>
        <v>43817</v>
      </c>
      <c r="B33" s="21" t="s">
        <v>62</v>
      </c>
      <c r="C33" s="22"/>
      <c r="D33" s="69">
        <v>36.700000000000003</v>
      </c>
      <c r="E33" s="69">
        <v>36.700000000000003</v>
      </c>
      <c r="F33" s="69">
        <v>36.4</v>
      </c>
      <c r="G33" s="69">
        <v>36.4</v>
      </c>
      <c r="H33" s="69">
        <v>0</v>
      </c>
      <c r="I33" s="69">
        <v>0</v>
      </c>
      <c r="J33" s="69">
        <v>6.3</v>
      </c>
      <c r="K33" s="69">
        <v>6.3</v>
      </c>
      <c r="L33" s="69">
        <v>6.3</v>
      </c>
      <c r="M33" s="69">
        <v>6.2</v>
      </c>
      <c r="N33" s="47"/>
      <c r="O33" s="47">
        <v>36.299999999999997</v>
      </c>
      <c r="P33" s="47">
        <v>36.4</v>
      </c>
      <c r="Q33" s="47"/>
      <c r="R33" s="47">
        <v>36.1</v>
      </c>
      <c r="S33" s="47">
        <v>36.1</v>
      </c>
      <c r="T33" s="47">
        <v>36.299999999999997</v>
      </c>
      <c r="U33" s="47">
        <v>36.299999999999997</v>
      </c>
      <c r="V33" s="47">
        <v>6.3</v>
      </c>
      <c r="W33" s="47">
        <v>6.2</v>
      </c>
      <c r="X33" s="47">
        <v>0</v>
      </c>
      <c r="Y33" s="47">
        <v>0</v>
      </c>
      <c r="Z33" s="23"/>
      <c r="AA33" s="47">
        <v>36.4</v>
      </c>
      <c r="AB33" s="47">
        <v>36.4</v>
      </c>
      <c r="AC33" s="47">
        <v>36.299999999999997</v>
      </c>
      <c r="AD33" s="47">
        <v>36.299999999999997</v>
      </c>
      <c r="AE33" s="47">
        <v>6.3</v>
      </c>
      <c r="AF33" s="47">
        <v>6.2</v>
      </c>
      <c r="AG33" s="47">
        <v>0</v>
      </c>
      <c r="AH33" s="47">
        <v>0</v>
      </c>
      <c r="AI33" s="23"/>
      <c r="AJ33" s="47">
        <v>36.6</v>
      </c>
      <c r="AK33" s="47">
        <v>36.6</v>
      </c>
      <c r="AL33" s="47">
        <v>36.6</v>
      </c>
      <c r="AM33" s="47">
        <v>36.5</v>
      </c>
      <c r="AN33" s="47">
        <v>6.2</v>
      </c>
      <c r="AO33" s="47">
        <v>6.2</v>
      </c>
      <c r="AP33" s="47">
        <v>0</v>
      </c>
      <c r="AQ33" s="47">
        <v>0</v>
      </c>
      <c r="AR33" s="23"/>
      <c r="AS33" s="47">
        <v>6.1</v>
      </c>
      <c r="AT33" s="47">
        <v>6.1</v>
      </c>
      <c r="AU33" s="23"/>
      <c r="AV33" s="47">
        <v>6</v>
      </c>
      <c r="AW33" s="47">
        <v>6.2</v>
      </c>
      <c r="AX33" s="47">
        <v>36.5</v>
      </c>
      <c r="AY33" s="47">
        <v>35.5</v>
      </c>
      <c r="AZ33" s="47">
        <v>35.5</v>
      </c>
      <c r="BA33" s="23"/>
      <c r="BB33" s="47">
        <v>36.4</v>
      </c>
      <c r="BC33" s="47">
        <v>36.4</v>
      </c>
      <c r="BD33" s="47">
        <v>36</v>
      </c>
      <c r="BE33" s="47">
        <v>36.1</v>
      </c>
      <c r="BF33" s="47">
        <v>6.2</v>
      </c>
      <c r="BG33" s="47">
        <v>6.2</v>
      </c>
      <c r="BH33" s="23"/>
      <c r="BI33" s="47">
        <v>35.9</v>
      </c>
      <c r="BJ33" s="47">
        <v>35.9</v>
      </c>
      <c r="BK33" s="47">
        <v>36.1</v>
      </c>
      <c r="BL33" s="47">
        <v>36.1</v>
      </c>
      <c r="BM33" s="23"/>
      <c r="BN33" s="47">
        <v>115.1</v>
      </c>
      <c r="BO33" s="47">
        <v>114.9</v>
      </c>
      <c r="BP33" s="23"/>
      <c r="BQ33" s="47">
        <v>36.4</v>
      </c>
      <c r="BR33" s="47">
        <v>36.299999999999997</v>
      </c>
      <c r="BS33" s="47">
        <v>36.200000000000003</v>
      </c>
      <c r="BT33" s="47">
        <v>36.200000000000003</v>
      </c>
      <c r="BU33" s="47">
        <v>6.3</v>
      </c>
      <c r="BV33" s="47">
        <v>6.4</v>
      </c>
      <c r="BW33" s="47">
        <v>0</v>
      </c>
      <c r="BX33" s="47">
        <v>0</v>
      </c>
      <c r="BY33" s="23"/>
      <c r="BZ33" s="47"/>
      <c r="CA33" s="23"/>
      <c r="CB33" s="23"/>
    </row>
    <row r="34" spans="1:80" s="5" customFormat="1">
      <c r="A34" s="20">
        <f t="shared" si="1"/>
        <v>43817</v>
      </c>
      <c r="B34" s="21" t="s">
        <v>63</v>
      </c>
      <c r="C34" s="22"/>
      <c r="D34" s="69">
        <v>36.700000000000003</v>
      </c>
      <c r="E34" s="69">
        <v>36.700000000000003</v>
      </c>
      <c r="F34" s="69">
        <v>36.4</v>
      </c>
      <c r="G34" s="69">
        <v>36.4</v>
      </c>
      <c r="H34" s="69">
        <v>0</v>
      </c>
      <c r="I34" s="69">
        <v>0</v>
      </c>
      <c r="J34" s="69">
        <v>6.3</v>
      </c>
      <c r="K34" s="69">
        <v>6.3</v>
      </c>
      <c r="L34" s="69">
        <v>6.3</v>
      </c>
      <c r="M34" s="69">
        <v>6.2</v>
      </c>
      <c r="N34" s="47"/>
      <c r="O34" s="47">
        <v>36.199999999999996</v>
      </c>
      <c r="P34" s="47">
        <v>36.299999999999997</v>
      </c>
      <c r="Q34" s="47"/>
      <c r="R34" s="47">
        <v>36.1</v>
      </c>
      <c r="S34" s="47">
        <v>36.1</v>
      </c>
      <c r="T34" s="47">
        <v>36.299999999999997</v>
      </c>
      <c r="U34" s="47">
        <v>36.299999999999997</v>
      </c>
      <c r="V34" s="47">
        <v>6.3</v>
      </c>
      <c r="W34" s="47">
        <v>6.2</v>
      </c>
      <c r="X34" s="47">
        <v>0</v>
      </c>
      <c r="Y34" s="47">
        <v>0</v>
      </c>
      <c r="Z34" s="23"/>
      <c r="AA34" s="47">
        <v>36.4</v>
      </c>
      <c r="AB34" s="47">
        <v>36.4</v>
      </c>
      <c r="AC34" s="47">
        <v>36.299999999999997</v>
      </c>
      <c r="AD34" s="47">
        <v>36.299999999999997</v>
      </c>
      <c r="AE34" s="47">
        <v>6.3</v>
      </c>
      <c r="AF34" s="47">
        <v>6.2</v>
      </c>
      <c r="AG34" s="47">
        <v>0</v>
      </c>
      <c r="AH34" s="47">
        <v>0</v>
      </c>
      <c r="AI34" s="23"/>
      <c r="AJ34" s="47">
        <v>36.6</v>
      </c>
      <c r="AK34" s="47">
        <v>36.6</v>
      </c>
      <c r="AL34" s="47">
        <v>36.6</v>
      </c>
      <c r="AM34" s="47">
        <v>36.5</v>
      </c>
      <c r="AN34" s="47">
        <v>6.2</v>
      </c>
      <c r="AO34" s="47">
        <v>6.2</v>
      </c>
      <c r="AP34" s="47">
        <v>0</v>
      </c>
      <c r="AQ34" s="47">
        <v>0</v>
      </c>
      <c r="AR34" s="23"/>
      <c r="AS34" s="47">
        <v>6.1</v>
      </c>
      <c r="AT34" s="47">
        <v>6.1</v>
      </c>
      <c r="AU34" s="23"/>
      <c r="AV34" s="47">
        <v>6</v>
      </c>
      <c r="AW34" s="47">
        <v>6.2</v>
      </c>
      <c r="AX34" s="47">
        <v>36.5</v>
      </c>
      <c r="AY34" s="47">
        <v>35.4</v>
      </c>
      <c r="AZ34" s="47">
        <v>35.4</v>
      </c>
      <c r="BA34" s="23"/>
      <c r="BB34" s="47">
        <v>36.4</v>
      </c>
      <c r="BC34" s="47">
        <v>36.299999999999997</v>
      </c>
      <c r="BD34" s="47">
        <v>36</v>
      </c>
      <c r="BE34" s="47">
        <v>36</v>
      </c>
      <c r="BF34" s="47">
        <v>6.2</v>
      </c>
      <c r="BG34" s="47">
        <v>6.2</v>
      </c>
      <c r="BH34" s="23"/>
      <c r="BI34" s="47">
        <v>35.9</v>
      </c>
      <c r="BJ34" s="47">
        <v>35.9</v>
      </c>
      <c r="BK34" s="47">
        <v>36.1</v>
      </c>
      <c r="BL34" s="47">
        <v>36.1</v>
      </c>
      <c r="BM34" s="23"/>
      <c r="BN34" s="47">
        <v>115.1</v>
      </c>
      <c r="BO34" s="47">
        <v>114.9</v>
      </c>
      <c r="BP34" s="23"/>
      <c r="BQ34" s="47">
        <v>36.299999999999997</v>
      </c>
      <c r="BR34" s="47">
        <v>36.200000000000003</v>
      </c>
      <c r="BS34" s="47">
        <v>36.1</v>
      </c>
      <c r="BT34" s="47">
        <v>36.1</v>
      </c>
      <c r="BU34" s="47">
        <v>6.3</v>
      </c>
      <c r="BV34" s="47">
        <v>6.4</v>
      </c>
      <c r="BW34" s="47">
        <v>0</v>
      </c>
      <c r="BX34" s="47">
        <v>0</v>
      </c>
      <c r="BY34" s="23"/>
      <c r="BZ34" s="47"/>
      <c r="CA34" s="23"/>
      <c r="CB34" s="23"/>
    </row>
    <row r="35" spans="1:80" s="5" customFormat="1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>
      <c r="A36" s="66"/>
      <c r="B36" s="6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67"/>
      <c r="O36" s="53"/>
      <c r="P36" s="53"/>
      <c r="Q36" s="53"/>
      <c r="R36" s="66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6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66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66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</row>
    <row r="37" spans="1:80">
      <c r="A37" s="77"/>
      <c r="B37" s="6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7"/>
      <c r="O37" s="53"/>
      <c r="P37" s="53"/>
      <c r="Q37" s="53"/>
      <c r="R37" s="77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77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77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77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</row>
    <row r="38" spans="1:80">
      <c r="A38" s="66"/>
      <c r="B38" s="6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7"/>
      <c r="O38" s="53"/>
      <c r="P38" s="53"/>
      <c r="Q38" s="53"/>
      <c r="R38" s="66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6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6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66" t="s">
        <v>125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</row>
    <row r="39" spans="1:80">
      <c r="A39" s="77"/>
      <c r="B39" s="78"/>
      <c r="C39" s="78"/>
      <c r="D39" s="77"/>
      <c r="E39" s="77"/>
      <c r="F39" s="77"/>
      <c r="G39" s="77"/>
      <c r="H39" s="77"/>
      <c r="I39" s="77"/>
      <c r="J39" s="77"/>
      <c r="K39" s="36"/>
      <c r="L39" s="77"/>
      <c r="M39" s="77"/>
      <c r="N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</row>
    <row r="40" spans="1:80">
      <c r="A40" s="77"/>
      <c r="B40" s="78"/>
      <c r="C40" s="78"/>
      <c r="D40" s="77"/>
      <c r="E40" s="77"/>
      <c r="F40" s="77"/>
      <c r="G40" s="77"/>
      <c r="H40" s="77"/>
      <c r="I40" s="77"/>
      <c r="J40" s="77"/>
      <c r="K40" s="36"/>
      <c r="L40" s="77"/>
      <c r="M40" s="77"/>
      <c r="N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</row>
    <row r="41" spans="1:80">
      <c r="A41" s="77"/>
      <c r="B41" s="78"/>
      <c r="C41" s="78"/>
      <c r="D41" s="77"/>
      <c r="E41" s="77"/>
      <c r="F41" s="77"/>
      <c r="G41" s="77"/>
      <c r="H41" s="77"/>
      <c r="I41" s="77"/>
      <c r="J41" s="77"/>
      <c r="K41" s="36"/>
      <c r="L41" s="77"/>
      <c r="M41" s="77"/>
      <c r="N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</row>
    <row r="42" spans="1:80">
      <c r="A42" s="78"/>
      <c r="B42" s="78"/>
      <c r="C42" s="78"/>
      <c r="D42" s="77"/>
      <c r="E42" s="77"/>
      <c r="F42" s="77"/>
      <c r="G42" s="77"/>
      <c r="H42" s="77"/>
      <c r="I42" s="77"/>
      <c r="J42" s="77"/>
      <c r="K42" s="36"/>
      <c r="L42" s="77"/>
      <c r="M42" s="77"/>
      <c r="N42" s="77"/>
      <c r="R42" s="78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8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7"/>
      <c r="BP42" s="77"/>
    </row>
    <row r="43" spans="1:80">
      <c r="A43" s="78"/>
      <c r="B43" s="78"/>
      <c r="C43" s="78"/>
      <c r="D43" s="77"/>
      <c r="E43" s="77"/>
      <c r="F43" s="77"/>
      <c r="G43" s="77"/>
      <c r="H43" s="77"/>
      <c r="I43" s="77"/>
      <c r="J43" s="77"/>
      <c r="K43" s="36"/>
      <c r="L43" s="77"/>
      <c r="M43" s="77"/>
      <c r="N43" s="77"/>
      <c r="R43" s="78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8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8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 t="s">
        <v>105</v>
      </c>
      <c r="BO43" s="77"/>
      <c r="BP43" s="77"/>
    </row>
    <row r="44" spans="1:80">
      <c r="A44" s="78"/>
      <c r="B44" s="78"/>
      <c r="C44" s="78"/>
      <c r="D44" s="77"/>
      <c r="E44" s="77"/>
      <c r="F44" s="77"/>
      <c r="G44" s="77"/>
      <c r="H44" s="77"/>
      <c r="I44" s="77"/>
      <c r="J44" s="77"/>
      <c r="K44" s="36"/>
      <c r="L44" s="77"/>
      <c r="M44" s="77"/>
      <c r="N44" s="77"/>
      <c r="R44" s="7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 t="s">
        <v>106</v>
      </c>
      <c r="BO44" s="77"/>
      <c r="BP44" s="77"/>
    </row>
    <row r="45" spans="1:80">
      <c r="A45" s="77"/>
      <c r="B45" s="78"/>
      <c r="C45" s="78"/>
      <c r="D45" s="77"/>
      <c r="E45" s="77"/>
      <c r="F45" s="77"/>
      <c r="G45" s="77" t="s">
        <v>122</v>
      </c>
      <c r="H45" s="77"/>
      <c r="I45" s="77"/>
      <c r="J45" s="77"/>
      <c r="K45" s="36"/>
      <c r="L45" s="77"/>
      <c r="M45" s="77"/>
      <c r="N45" s="77"/>
      <c r="R45" s="77"/>
      <c r="S45" s="78"/>
      <c r="T45" s="77" t="s">
        <v>121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 t="s">
        <v>120</v>
      </c>
      <c r="AF45" s="77"/>
      <c r="AG45" s="77"/>
      <c r="AH45" s="77"/>
      <c r="AI45" s="77"/>
      <c r="AJ45" s="77"/>
      <c r="AK45" s="78"/>
      <c r="AL45" s="78"/>
      <c r="AM45" s="77"/>
      <c r="AN45" s="77"/>
      <c r="AO45" s="77"/>
      <c r="AP45" s="77" t="s">
        <v>119</v>
      </c>
      <c r="AQ45" s="77"/>
      <c r="AR45" s="77"/>
      <c r="AS45" s="77"/>
      <c r="AT45" s="77"/>
      <c r="AU45" s="77"/>
      <c r="AV45" s="77"/>
      <c r="AW45" s="78"/>
      <c r="AX45" s="78"/>
      <c r="AY45" s="77"/>
      <c r="AZ45" s="77"/>
      <c r="BA45" s="77"/>
      <c r="BB45" s="77"/>
      <c r="BC45" s="77"/>
      <c r="BD45" s="77"/>
      <c r="BE45" s="77" t="s">
        <v>123</v>
      </c>
      <c r="BF45" s="77"/>
      <c r="BG45" s="77"/>
      <c r="BH45" s="77"/>
      <c r="BI45" s="77"/>
      <c r="BJ45" s="77"/>
      <c r="BK45" s="77"/>
      <c r="BL45" s="77"/>
      <c r="BM45" s="77"/>
      <c r="BN45" s="77"/>
      <c r="BO45" s="78"/>
      <c r="BP45" s="78"/>
      <c r="BQ45" s="77"/>
      <c r="BR45" s="77"/>
      <c r="BS45" s="77"/>
      <c r="BT45" s="77"/>
      <c r="BU45" s="77" t="s">
        <v>124</v>
      </c>
      <c r="BV45" s="77"/>
    </row>
    <row r="47" spans="1:80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0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8 BO35:BO38 AQ35:AQ38 CB35:CB38">
    <cfRule type="cellIs" dxfId="261" priority="139" stopIfTrue="1" operator="equal">
      <formula>AQ$39</formula>
    </cfRule>
    <cfRule type="cellIs" dxfId="260" priority="140" stopIfTrue="1" operator="equal">
      <formula>#REF!</formula>
    </cfRule>
  </conditionalFormatting>
  <conditionalFormatting sqref="CA35:CA38">
    <cfRule type="cellIs" dxfId="259" priority="135" stopIfTrue="1" operator="equal">
      <formula>CA$39</formula>
    </cfRule>
    <cfRule type="cellIs" dxfId="258" priority="136" stopIfTrue="1" operator="equal">
      <formula>#REF!</formula>
    </cfRule>
  </conditionalFormatting>
  <conditionalFormatting sqref="BS35:BV38">
    <cfRule type="cellIs" dxfId="257" priority="133" stopIfTrue="1" operator="equal">
      <formula>BS$39</formula>
    </cfRule>
    <cfRule type="cellIs" dxfId="256" priority="134" stopIfTrue="1" operator="equal">
      <formula>#REF!</formula>
    </cfRule>
  </conditionalFormatting>
  <conditionalFormatting sqref="BA35:BA38 AU35:AU38 BP11:CB34 N11:AX34 BA11:BH34 BK11:BM34">
    <cfRule type="cellIs" dxfId="255" priority="131" stopIfTrue="1" operator="equal">
      <formula>#REF!</formula>
    </cfRule>
    <cfRule type="cellIs" dxfId="254" priority="132" stopIfTrue="1" operator="equal">
      <formula>#REF!</formula>
    </cfRule>
  </conditionalFormatting>
  <conditionalFormatting sqref="BW35:BY38">
    <cfRule type="cellIs" dxfId="253" priority="119" stopIfTrue="1" operator="equal">
      <formula>BW$39</formula>
    </cfRule>
    <cfRule type="cellIs" dxfId="252" priority="120" stopIfTrue="1" operator="equal">
      <formula>#REF!</formula>
    </cfRule>
  </conditionalFormatting>
  <conditionalFormatting sqref="BZ35:BZ38">
    <cfRule type="cellIs" dxfId="251" priority="167" stopIfTrue="1" operator="equal">
      <formula>BZ$39</formula>
    </cfRule>
    <cfRule type="cellIs" dxfId="250" priority="168" stopIfTrue="1" operator="equal">
      <formula>#REF!</formula>
    </cfRule>
  </conditionalFormatting>
  <conditionalFormatting sqref="BQ36:BQ38 BO36:BO38 AQ36:AQ38">
    <cfRule type="cellIs" dxfId="249" priority="71" stopIfTrue="1" operator="equal">
      <formula>AQ$39</formula>
    </cfRule>
    <cfRule type="cellIs" dxfId="248" priority="72" stopIfTrue="1" operator="equal">
      <formula>#REF!</formula>
    </cfRule>
  </conditionalFormatting>
  <conditionalFormatting sqref="BS36:BV38">
    <cfRule type="cellIs" dxfId="247" priority="69" stopIfTrue="1" operator="equal">
      <formula>BS$39</formula>
    </cfRule>
    <cfRule type="cellIs" dxfId="246" priority="70" stopIfTrue="1" operator="equal">
      <formula>#REF!</formula>
    </cfRule>
  </conditionalFormatting>
  <conditionalFormatting sqref="BW36:BY38">
    <cfRule type="cellIs" dxfId="245" priority="65" stopIfTrue="1" operator="equal">
      <formula>BW$39</formula>
    </cfRule>
    <cfRule type="cellIs" dxfId="244" priority="66" stopIfTrue="1" operator="equal">
      <formula>#REF!</formula>
    </cfRule>
  </conditionalFormatting>
  <conditionalFormatting sqref="BQ36:BQ38 BO36:BO38 AQ36:AQ38">
    <cfRule type="cellIs" dxfId="243" priority="35" stopIfTrue="1" operator="equal">
      <formula>AQ$39</formula>
    </cfRule>
    <cfRule type="cellIs" dxfId="242" priority="36" stopIfTrue="1" operator="equal">
      <formula>#REF!</formula>
    </cfRule>
  </conditionalFormatting>
  <conditionalFormatting sqref="BS36:BV38">
    <cfRule type="cellIs" dxfId="241" priority="33" stopIfTrue="1" operator="equal">
      <formula>BS$39</formula>
    </cfRule>
    <cfRule type="cellIs" dxfId="240" priority="34" stopIfTrue="1" operator="equal">
      <formula>#REF!</formula>
    </cfRule>
  </conditionalFormatting>
  <conditionalFormatting sqref="BW36:BY38">
    <cfRule type="cellIs" dxfId="239" priority="31" stopIfTrue="1" operator="equal">
      <formula>BW$39</formula>
    </cfRule>
    <cfRule type="cellIs" dxfId="238" priority="32" stopIfTrue="1" operator="equal">
      <formula>#REF!</formula>
    </cfRule>
  </conditionalFormatting>
  <conditionalFormatting sqref="BP11:BX34 D11:AX34 BA11:BH34 BK11:BM34">
    <cfRule type="cellIs" dxfId="237" priority="2" operator="between">
      <formula>30</formula>
      <formula>35.9</formula>
    </cfRule>
  </conditionalFormatting>
  <conditionalFormatting sqref="BP11:BX34 D11:BH34 BK11:BM34">
    <cfRule type="cellIs" dxfId="236" priority="1" operator="greaterThan">
      <formula>37.4</formula>
    </cfRule>
  </conditionalFormatting>
  <conditionalFormatting sqref="L35:L38 BF35:BG38 BB35:BB38">
    <cfRule type="cellIs" dxfId="235" priority="179" stopIfTrue="1" operator="equal">
      <formula>L$39</formula>
    </cfRule>
    <cfRule type="cellIs" dxfId="234" priority="180" stopIfTrue="1" operator="equal">
      <formula>#REF!</formula>
    </cfRule>
  </conditionalFormatting>
  <conditionalFormatting sqref="BN35 BI35:BJ38 K35:K38 AX35:AX38 BM35:BM38 H35:I38 U35:U38 AD35:AD38 AM35:AM38">
    <cfRule type="cellIs" dxfId="233" priority="185" stopIfTrue="1" operator="equal">
      <formula>H$39</formula>
    </cfRule>
    <cfRule type="cellIs" dxfId="232" priority="186" stopIfTrue="1" operator="equal">
      <formula>#REF!</formula>
    </cfRule>
  </conditionalFormatting>
  <conditionalFormatting sqref="R35 AJ35 BK35:BK38 M35:M38 AI35:AI38 C35:G38 S35:S38 Z35:AB38 AZ35:BA38 AK35:AK38">
    <cfRule type="cellIs" dxfId="231" priority="203" stopIfTrue="1" operator="equal">
      <formula>C$39</formula>
    </cfRule>
    <cfRule type="cellIs" dxfId="230" priority="204" stopIfTrue="1" operator="equal">
      <formula>#REF!</formula>
    </cfRule>
  </conditionalFormatting>
  <conditionalFormatting sqref="AN35:AN38 V35:V38 AE35:AE38 BE35:BE38">
    <cfRule type="cellIs" dxfId="229" priority="223" stopIfTrue="1" operator="equal">
      <formula>V$39</formula>
    </cfRule>
    <cfRule type="cellIs" dxfId="228" priority="224" stopIfTrue="1" operator="equal">
      <formula>#REF!</formula>
    </cfRule>
  </conditionalFormatting>
  <conditionalFormatting sqref="BH35:BH38 BL35:BL38 AF35:AH38 BZ36:BZ38 W35:Y38 AO35:AP38">
    <cfRule type="cellIs" dxfId="227" priority="231" stopIfTrue="1" operator="equal">
      <formula>W$39</formula>
    </cfRule>
    <cfRule type="cellIs" dxfId="226" priority="232" stopIfTrue="1" operator="equal">
      <formula>#REF!</formula>
    </cfRule>
  </conditionalFormatting>
  <conditionalFormatting sqref="BR35:BR38 T35:T38 AC35:AC38">
    <cfRule type="cellIs" dxfId="225" priority="241" stopIfTrue="1" operator="equal">
      <formula>T$39</formula>
    </cfRule>
    <cfRule type="cellIs" dxfId="224" priority="242" stopIfTrue="1" operator="equal">
      <formula>#REF!</formula>
    </cfRule>
  </conditionalFormatting>
  <conditionalFormatting sqref="BC35:BC38">
    <cfRule type="cellIs" dxfId="223" priority="247" stopIfTrue="1" operator="equal">
      <formula>BC$39</formula>
    </cfRule>
    <cfRule type="cellIs" dxfId="222" priority="248" stopIfTrue="1" operator="equal">
      <formula>#REF!</formula>
    </cfRule>
  </conditionalFormatting>
  <conditionalFormatting sqref="BD35:BD38 AR35:AR38 O35:Q38 BA35:BA38">
    <cfRule type="cellIs" dxfId="221" priority="249" stopIfTrue="1" operator="equal">
      <formula>O$39</formula>
    </cfRule>
    <cfRule type="cellIs" dxfId="220" priority="250" stopIfTrue="1" operator="equal">
      <formula>#REF!</formula>
    </cfRule>
  </conditionalFormatting>
  <conditionalFormatting sqref="J35:J38">
    <cfRule type="cellIs" dxfId="219" priority="257" stopIfTrue="1" operator="equal">
      <formula>J$39</formula>
    </cfRule>
    <cfRule type="cellIs" dxfId="218" priority="258" stopIfTrue="1" operator="equal">
      <formula>#REF!</formula>
    </cfRule>
  </conditionalFormatting>
  <conditionalFormatting sqref="AS35:AU38 AY35:AY38">
    <cfRule type="cellIs" dxfId="217" priority="259" stopIfTrue="1" operator="equal">
      <formula>AS$39</formula>
    </cfRule>
    <cfRule type="cellIs" dxfId="216" priority="260" stopIfTrue="1" operator="equal">
      <formula>#REF!</formula>
    </cfRule>
  </conditionalFormatting>
  <conditionalFormatting sqref="BP35:BP38 N35:N38">
    <cfRule type="cellIs" dxfId="215" priority="263" stopIfTrue="1" operator="equal">
      <formula>N$39</formula>
    </cfRule>
    <cfRule type="cellIs" dxfId="214" priority="264" stopIfTrue="1" operator="equal">
      <formula>#REF!</formula>
    </cfRule>
  </conditionalFormatting>
  <conditionalFormatting sqref="AU35:AU38">
    <cfRule type="cellIs" dxfId="213" priority="267" stopIfTrue="1" operator="equal">
      <formula>AW$39</formula>
    </cfRule>
    <cfRule type="cellIs" dxfId="212" priority="268" stopIfTrue="1" operator="equal">
      <formula>#REF!</formula>
    </cfRule>
  </conditionalFormatting>
  <conditionalFormatting sqref="AL35:AL38">
    <cfRule type="cellIs" dxfId="211" priority="269" stopIfTrue="1" operator="equal">
      <formula>AL$39</formula>
    </cfRule>
    <cfRule type="cellIs" dxfId="210" priority="270" stopIfTrue="1" operator="equal">
      <formula>#REF!</formula>
    </cfRule>
  </conditionalFormatting>
  <conditionalFormatting sqref="AV35 AW35:AW38">
    <cfRule type="cellIs" dxfId="209" priority="271" stopIfTrue="1" operator="equal">
      <formula>#REF!</formula>
    </cfRule>
    <cfRule type="cellIs" dxfId="208" priority="272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73"/>
  <sheetViews>
    <sheetView zoomScaleSheetLayoutView="80" workbookViewId="0">
      <selection activeCell="J41" sqref="J41"/>
    </sheetView>
  </sheetViews>
  <sheetFormatPr defaultColWidth="12.7109375" defaultRowHeight="12.75"/>
  <cols>
    <col min="1" max="1" width="11.42578125" style="33" customWidth="1"/>
    <col min="2" max="2" width="8" style="33" customWidth="1"/>
    <col min="3" max="3" width="23.5703125" style="33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>
      <c r="A1" s="1"/>
      <c r="B1" s="1"/>
      <c r="C1" s="1"/>
      <c r="H1" s="3"/>
      <c r="I1" s="4"/>
    </row>
    <row r="2" spans="1:83" s="6" customFormat="1" ht="15.75">
      <c r="B2" s="7"/>
      <c r="C2" s="7"/>
      <c r="D2" s="7"/>
      <c r="E2" s="7"/>
      <c r="F2" s="7"/>
      <c r="G2" s="7"/>
      <c r="H2" s="7"/>
      <c r="I2" s="7" t="str">
        <f>'Замер Актив 18.12.2019'!I2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83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57"/>
    </row>
    <row r="3" spans="1:83" s="6" customFormat="1" ht="15.75">
      <c r="B3" s="8"/>
      <c r="C3" s="8"/>
      <c r="D3" s="8"/>
      <c r="E3" s="8"/>
      <c r="F3" s="8"/>
      <c r="G3" s="8"/>
      <c r="H3" s="8"/>
      <c r="I3" s="7" t="s">
        <v>129</v>
      </c>
      <c r="J3" s="8"/>
      <c r="K3" s="8"/>
      <c r="L3" s="8"/>
      <c r="M3" s="8"/>
      <c r="N3" s="8"/>
      <c r="O3" s="8"/>
      <c r="P3" s="8"/>
      <c r="Q3" s="8"/>
      <c r="R3" s="8"/>
      <c r="S3" s="8"/>
      <c r="T3" s="83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>
      <c r="B4" s="8"/>
      <c r="C4" s="8"/>
      <c r="D4" s="8"/>
      <c r="E4" s="8"/>
      <c r="F4" s="8"/>
      <c r="G4" s="8"/>
      <c r="H4" s="8"/>
      <c r="I4" s="7" t="str">
        <f>'Замер Актив 18.12.2019'!I4</f>
        <v xml:space="preserve">за  18.12.2019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83" t="str">
        <f t="shared" si="0"/>
        <v xml:space="preserve">за  18.12.2019 года (время московское). </v>
      </c>
      <c r="U4" s="8"/>
      <c r="V4" s="8"/>
      <c r="AE4" s="7" t="str">
        <f t="shared" si="1"/>
        <v xml:space="preserve">за  18.12.2019 года (время московское). </v>
      </c>
      <c r="AQ4" s="7" t="str">
        <f t="shared" si="2"/>
        <v xml:space="preserve">за  18.12.2019 года (время московское). </v>
      </c>
      <c r="BD4" s="7" t="str">
        <f t="shared" si="3"/>
        <v xml:space="preserve">за  18.12.2019 года (время московское). </v>
      </c>
      <c r="BN4" s="8"/>
      <c r="BT4" s="7" t="str">
        <f t="shared" si="4"/>
        <v xml:space="preserve">за  18.12.2019 года (время московское). </v>
      </c>
    </row>
    <row r="5" spans="1:83" s="10" customFormat="1" ht="15.75">
      <c r="B5" s="11"/>
      <c r="C5" s="11"/>
      <c r="D5" s="11"/>
      <c r="E5" s="11"/>
      <c r="F5" s="11"/>
      <c r="G5" s="11"/>
      <c r="H5" s="11"/>
      <c r="I5" s="7" t="str">
        <f>'Замер Актив 18.12.2019'!I5</f>
        <v>по  АО  "Черногорэнерго".</v>
      </c>
      <c r="J5" s="11"/>
      <c r="K5" s="11"/>
      <c r="L5" s="11"/>
      <c r="M5" s="11"/>
      <c r="N5" s="59"/>
      <c r="O5" s="11"/>
      <c r="P5" s="11"/>
      <c r="Q5" s="11"/>
      <c r="R5" s="11"/>
      <c r="S5" s="11"/>
      <c r="T5" s="83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>
      <c r="A6" s="12"/>
      <c r="B6" s="12"/>
      <c r="C6" s="12"/>
      <c r="G6" s="13"/>
      <c r="AV6" s="14"/>
    </row>
    <row r="7" spans="1:83">
      <c r="A7" s="15"/>
      <c r="B7" s="15"/>
      <c r="C7" s="15"/>
      <c r="D7" s="15"/>
      <c r="E7" s="15"/>
      <c r="G7" s="15"/>
      <c r="H7" s="15"/>
    </row>
    <row r="8" spans="1:83" s="16" customFormat="1" ht="45" customHeight="1">
      <c r="A8" s="86" t="s">
        <v>2</v>
      </c>
      <c r="B8" s="87" t="s">
        <v>3</v>
      </c>
      <c r="C8" s="88" t="s">
        <v>127</v>
      </c>
      <c r="D8" s="89" t="s">
        <v>5</v>
      </c>
      <c r="E8" s="90"/>
      <c r="F8" s="90"/>
      <c r="G8" s="90"/>
      <c r="H8" s="90"/>
      <c r="I8" s="90"/>
      <c r="J8" s="90"/>
      <c r="K8" s="90"/>
      <c r="L8" s="90"/>
      <c r="M8" s="90"/>
      <c r="N8" s="88" t="s">
        <v>5</v>
      </c>
      <c r="O8" s="84" t="s">
        <v>6</v>
      </c>
      <c r="P8" s="85"/>
      <c r="Q8" s="93" t="s">
        <v>6</v>
      </c>
      <c r="R8" s="89" t="s">
        <v>7</v>
      </c>
      <c r="S8" s="90"/>
      <c r="T8" s="90"/>
      <c r="U8" s="90"/>
      <c r="V8" s="90"/>
      <c r="W8" s="90"/>
      <c r="X8" s="90"/>
      <c r="Y8" s="91"/>
      <c r="Z8" s="88" t="s">
        <v>8</v>
      </c>
      <c r="AA8" s="89" t="s">
        <v>9</v>
      </c>
      <c r="AB8" s="90"/>
      <c r="AC8" s="90"/>
      <c r="AD8" s="90"/>
      <c r="AE8" s="90"/>
      <c r="AF8" s="90"/>
      <c r="AG8" s="90"/>
      <c r="AH8" s="91"/>
      <c r="AI8" s="88" t="s">
        <v>10</v>
      </c>
      <c r="AJ8" s="92" t="s">
        <v>11</v>
      </c>
      <c r="AK8" s="92"/>
      <c r="AL8" s="92"/>
      <c r="AM8" s="92"/>
      <c r="AN8" s="92"/>
      <c r="AO8" s="92"/>
      <c r="AP8" s="92"/>
      <c r="AQ8" s="92"/>
      <c r="AR8" s="88" t="s">
        <v>12</v>
      </c>
      <c r="AS8" s="89" t="s">
        <v>13</v>
      </c>
      <c r="AT8" s="90"/>
      <c r="AU8" s="88" t="s">
        <v>13</v>
      </c>
      <c r="AV8" s="92" t="s">
        <v>14</v>
      </c>
      <c r="AW8" s="92"/>
      <c r="AX8" s="92"/>
      <c r="AY8" s="92"/>
      <c r="AZ8" s="92"/>
      <c r="BA8" s="88" t="s">
        <v>14</v>
      </c>
      <c r="BB8" s="92" t="s">
        <v>15</v>
      </c>
      <c r="BC8" s="92"/>
      <c r="BD8" s="92"/>
      <c r="BE8" s="92"/>
      <c r="BF8" s="92"/>
      <c r="BG8" s="92"/>
      <c r="BH8" s="88" t="s">
        <v>15</v>
      </c>
      <c r="BI8" s="89" t="s">
        <v>16</v>
      </c>
      <c r="BJ8" s="90"/>
      <c r="BK8" s="90"/>
      <c r="BL8" s="91"/>
      <c r="BM8" s="88" t="s">
        <v>16</v>
      </c>
      <c r="BN8" s="92" t="s">
        <v>17</v>
      </c>
      <c r="BO8" s="92"/>
      <c r="BP8" s="88" t="s">
        <v>17</v>
      </c>
      <c r="BQ8" s="95" t="s">
        <v>18</v>
      </c>
      <c r="BR8" s="96"/>
      <c r="BS8" s="96"/>
      <c r="BT8" s="96"/>
      <c r="BU8" s="96"/>
      <c r="BV8" s="96"/>
      <c r="BW8" s="96"/>
      <c r="BX8" s="97"/>
      <c r="BY8" s="88" t="s">
        <v>18</v>
      </c>
      <c r="BZ8" s="88"/>
      <c r="CA8" s="88"/>
      <c r="CB8" s="88"/>
      <c r="CC8" s="16" t="s">
        <v>66</v>
      </c>
    </row>
    <row r="9" spans="1:83" ht="25.5">
      <c r="A9" s="86"/>
      <c r="B9" s="87"/>
      <c r="C9" s="88"/>
      <c r="D9" s="17" t="s">
        <v>20</v>
      </c>
      <c r="E9" s="17" t="s">
        <v>21</v>
      </c>
      <c r="F9" s="17" t="s">
        <v>22</v>
      </c>
      <c r="G9" s="17" t="s">
        <v>23</v>
      </c>
      <c r="H9" s="17" t="s">
        <v>24</v>
      </c>
      <c r="I9" s="17" t="s">
        <v>25</v>
      </c>
      <c r="J9" s="17" t="s">
        <v>26</v>
      </c>
      <c r="K9" s="17" t="s">
        <v>27</v>
      </c>
      <c r="L9" s="17" t="s">
        <v>28</v>
      </c>
      <c r="M9" s="17" t="s">
        <v>29</v>
      </c>
      <c r="N9" s="88"/>
      <c r="O9" s="17" t="s">
        <v>30</v>
      </c>
      <c r="P9" s="17" t="s">
        <v>31</v>
      </c>
      <c r="Q9" s="94"/>
      <c r="R9" s="17" t="s">
        <v>20</v>
      </c>
      <c r="S9" s="17" t="s">
        <v>21</v>
      </c>
      <c r="T9" s="17" t="s">
        <v>22</v>
      </c>
      <c r="U9" s="17" t="s">
        <v>23</v>
      </c>
      <c r="V9" s="17" t="s">
        <v>32</v>
      </c>
      <c r="W9" s="17" t="s">
        <v>33</v>
      </c>
      <c r="X9" s="17" t="s">
        <v>24</v>
      </c>
      <c r="Y9" s="17" t="s">
        <v>25</v>
      </c>
      <c r="Z9" s="88"/>
      <c r="AA9" s="17" t="s">
        <v>20</v>
      </c>
      <c r="AB9" s="17" t="s">
        <v>21</v>
      </c>
      <c r="AC9" s="17" t="s">
        <v>22</v>
      </c>
      <c r="AD9" s="17" t="s">
        <v>23</v>
      </c>
      <c r="AE9" s="17" t="s">
        <v>32</v>
      </c>
      <c r="AF9" s="17" t="s">
        <v>33</v>
      </c>
      <c r="AG9" s="17" t="s">
        <v>24</v>
      </c>
      <c r="AH9" s="17" t="s">
        <v>25</v>
      </c>
      <c r="AI9" s="88"/>
      <c r="AJ9" s="17" t="s">
        <v>20</v>
      </c>
      <c r="AK9" s="17" t="s">
        <v>21</v>
      </c>
      <c r="AL9" s="17" t="s">
        <v>22</v>
      </c>
      <c r="AM9" s="17" t="s">
        <v>23</v>
      </c>
      <c r="AN9" s="17" t="s">
        <v>32</v>
      </c>
      <c r="AO9" s="17" t="s">
        <v>33</v>
      </c>
      <c r="AP9" s="17" t="s">
        <v>24</v>
      </c>
      <c r="AQ9" s="17" t="s">
        <v>25</v>
      </c>
      <c r="AR9" s="88"/>
      <c r="AS9" s="17" t="s">
        <v>34</v>
      </c>
      <c r="AT9" s="17" t="s">
        <v>65</v>
      </c>
      <c r="AU9" s="88"/>
      <c r="AV9" s="17" t="s">
        <v>103</v>
      </c>
      <c r="AW9" s="17" t="s">
        <v>104</v>
      </c>
      <c r="AX9" s="17" t="s">
        <v>20</v>
      </c>
      <c r="AY9" s="17" t="s">
        <v>22</v>
      </c>
      <c r="AZ9" s="17" t="s">
        <v>23</v>
      </c>
      <c r="BA9" s="88"/>
      <c r="BB9" s="17" t="s">
        <v>20</v>
      </c>
      <c r="BC9" s="17" t="s">
        <v>35</v>
      </c>
      <c r="BD9" s="17" t="s">
        <v>22</v>
      </c>
      <c r="BE9" s="17" t="s">
        <v>23</v>
      </c>
      <c r="BF9" s="17" t="s">
        <v>32</v>
      </c>
      <c r="BG9" s="17" t="s">
        <v>33</v>
      </c>
      <c r="BH9" s="88"/>
      <c r="BI9" s="17" t="s">
        <v>20</v>
      </c>
      <c r="BJ9" s="17" t="s">
        <v>21</v>
      </c>
      <c r="BK9" s="17" t="s">
        <v>22</v>
      </c>
      <c r="BL9" s="17" t="s">
        <v>23</v>
      </c>
      <c r="BM9" s="88"/>
      <c r="BN9" s="17" t="s">
        <v>36</v>
      </c>
      <c r="BO9" s="17" t="s">
        <v>37</v>
      </c>
      <c r="BP9" s="88"/>
      <c r="BQ9" s="17" t="s">
        <v>20</v>
      </c>
      <c r="BR9" s="17" t="s">
        <v>21</v>
      </c>
      <c r="BS9" s="17" t="s">
        <v>22</v>
      </c>
      <c r="BT9" s="17" t="s">
        <v>23</v>
      </c>
      <c r="BU9" s="17" t="s">
        <v>32</v>
      </c>
      <c r="BV9" s="17" t="s">
        <v>33</v>
      </c>
      <c r="BW9" s="17" t="s">
        <v>24</v>
      </c>
      <c r="BX9" s="17" t="s">
        <v>25</v>
      </c>
      <c r="BY9" s="88"/>
      <c r="BZ9" s="88"/>
      <c r="CA9" s="88"/>
      <c r="CB9" s="88"/>
    </row>
    <row r="10" spans="1:83" s="5" customFormat="1" ht="12" customHeight="1">
      <c r="A10" s="18"/>
      <c r="B10" s="19" t="s">
        <v>38</v>
      </c>
      <c r="C10" s="19"/>
      <c r="D10" s="19" t="s">
        <v>108</v>
      </c>
      <c r="E10" s="19" t="s">
        <v>108</v>
      </c>
      <c r="F10" s="19" t="s">
        <v>108</v>
      </c>
      <c r="G10" s="19" t="s">
        <v>108</v>
      </c>
      <c r="H10" s="19" t="s">
        <v>108</v>
      </c>
      <c r="I10" s="19" t="s">
        <v>108</v>
      </c>
      <c r="J10" s="19" t="s">
        <v>108</v>
      </c>
      <c r="K10" s="19" t="s">
        <v>108</v>
      </c>
      <c r="L10" s="19" t="s">
        <v>108</v>
      </c>
      <c r="M10" s="19" t="s">
        <v>108</v>
      </c>
      <c r="N10" s="19"/>
      <c r="O10" s="19" t="s">
        <v>108</v>
      </c>
      <c r="P10" s="19" t="s">
        <v>108</v>
      </c>
      <c r="Q10" s="19"/>
      <c r="R10" s="19" t="s">
        <v>108</v>
      </c>
      <c r="S10" s="19" t="s">
        <v>108</v>
      </c>
      <c r="T10" s="19" t="s">
        <v>108</v>
      </c>
      <c r="U10" s="19" t="s">
        <v>108</v>
      </c>
      <c r="V10" s="19" t="s">
        <v>108</v>
      </c>
      <c r="W10" s="19" t="s">
        <v>108</v>
      </c>
      <c r="X10" s="19" t="s">
        <v>108</v>
      </c>
      <c r="Y10" s="19" t="s">
        <v>108</v>
      </c>
      <c r="Z10" s="19"/>
      <c r="AA10" s="19" t="s">
        <v>108</v>
      </c>
      <c r="AB10" s="19" t="s">
        <v>108</v>
      </c>
      <c r="AC10" s="19" t="s">
        <v>108</v>
      </c>
      <c r="AD10" s="19" t="s">
        <v>108</v>
      </c>
      <c r="AE10" s="19" t="s">
        <v>108</v>
      </c>
      <c r="AF10" s="19" t="s">
        <v>108</v>
      </c>
      <c r="AG10" s="19" t="s">
        <v>108</v>
      </c>
      <c r="AH10" s="19" t="s">
        <v>108</v>
      </c>
      <c r="AI10" s="19"/>
      <c r="AJ10" s="19" t="s">
        <v>108</v>
      </c>
      <c r="AK10" s="19" t="s">
        <v>108</v>
      </c>
      <c r="AL10" s="19" t="s">
        <v>108</v>
      </c>
      <c r="AM10" s="19" t="s">
        <v>108</v>
      </c>
      <c r="AN10" s="19" t="s">
        <v>108</v>
      </c>
      <c r="AO10" s="19" t="s">
        <v>108</v>
      </c>
      <c r="AP10" s="19" t="s">
        <v>108</v>
      </c>
      <c r="AQ10" s="19" t="s">
        <v>108</v>
      </c>
      <c r="AR10" s="19"/>
      <c r="AS10" s="19" t="s">
        <v>108</v>
      </c>
      <c r="AT10" s="19" t="s">
        <v>108</v>
      </c>
      <c r="AU10" s="19"/>
      <c r="AV10" s="19" t="s">
        <v>108</v>
      </c>
      <c r="AW10" s="19" t="s">
        <v>108</v>
      </c>
      <c r="AX10" s="19" t="s">
        <v>108</v>
      </c>
      <c r="AY10" s="19" t="s">
        <v>108</v>
      </c>
      <c r="AZ10" s="19" t="s">
        <v>108</v>
      </c>
      <c r="BA10" s="19"/>
      <c r="BB10" s="19" t="s">
        <v>108</v>
      </c>
      <c r="BC10" s="19" t="s">
        <v>108</v>
      </c>
      <c r="BD10" s="19" t="s">
        <v>108</v>
      </c>
      <c r="BE10" s="19" t="s">
        <v>108</v>
      </c>
      <c r="BF10" s="19" t="s">
        <v>108</v>
      </c>
      <c r="BG10" s="19" t="s">
        <v>108</v>
      </c>
      <c r="BH10" s="19"/>
      <c r="BI10" s="19" t="s">
        <v>108</v>
      </c>
      <c r="BJ10" s="19" t="s">
        <v>108</v>
      </c>
      <c r="BK10" s="19" t="s">
        <v>108</v>
      </c>
      <c r="BL10" s="19" t="s">
        <v>108</v>
      </c>
      <c r="BM10" s="19"/>
      <c r="BN10" s="19" t="s">
        <v>108</v>
      </c>
      <c r="BO10" s="19" t="s">
        <v>108</v>
      </c>
      <c r="BP10" s="19"/>
      <c r="BQ10" s="19" t="s">
        <v>108</v>
      </c>
      <c r="BR10" s="19" t="s">
        <v>108</v>
      </c>
      <c r="BS10" s="19" t="s">
        <v>108</v>
      </c>
      <c r="BT10" s="19" t="s">
        <v>108</v>
      </c>
      <c r="BU10" s="19" t="s">
        <v>108</v>
      </c>
      <c r="BV10" s="19" t="s">
        <v>108</v>
      </c>
      <c r="BW10" s="19" t="s">
        <v>108</v>
      </c>
      <c r="BX10" s="19" t="s">
        <v>108</v>
      </c>
      <c r="BY10" s="19"/>
      <c r="BZ10" s="19"/>
      <c r="CA10" s="19"/>
      <c r="CB10" s="19"/>
    </row>
    <row r="11" spans="1:83" s="5" customFormat="1" ht="12.75" customHeight="1">
      <c r="A11" s="20">
        <f>'Замер Актив 18.12.2019'!A11</f>
        <v>43817</v>
      </c>
      <c r="B11" s="21" t="s">
        <v>40</v>
      </c>
      <c r="C11" s="22"/>
      <c r="D11" s="71">
        <v>0</v>
      </c>
      <c r="E11" s="71">
        <v>63</v>
      </c>
      <c r="F11" s="71">
        <v>79</v>
      </c>
      <c r="G11" s="71">
        <v>58</v>
      </c>
      <c r="H11" s="71">
        <v>0</v>
      </c>
      <c r="I11" s="71">
        <v>0</v>
      </c>
      <c r="J11" s="71">
        <v>67</v>
      </c>
      <c r="K11" s="71">
        <v>30</v>
      </c>
      <c r="L11" s="71">
        <v>408</v>
      </c>
      <c r="M11" s="71">
        <v>828</v>
      </c>
      <c r="N11" s="71"/>
      <c r="O11" s="71">
        <v>179</v>
      </c>
      <c r="P11" s="71">
        <v>60</v>
      </c>
      <c r="Q11" s="71"/>
      <c r="R11" s="71">
        <v>0</v>
      </c>
      <c r="S11" s="71">
        <v>0</v>
      </c>
      <c r="T11" s="71">
        <v>0</v>
      </c>
      <c r="U11" s="71">
        <v>0</v>
      </c>
      <c r="V11" s="71">
        <v>465</v>
      </c>
      <c r="W11" s="71">
        <v>301</v>
      </c>
      <c r="X11" s="71">
        <v>0</v>
      </c>
      <c r="Y11" s="71">
        <v>0</v>
      </c>
      <c r="Z11" s="71"/>
      <c r="AA11" s="71">
        <v>116</v>
      </c>
      <c r="AB11" s="71">
        <v>37</v>
      </c>
      <c r="AC11" s="71">
        <v>174</v>
      </c>
      <c r="AD11" s="71">
        <v>90</v>
      </c>
      <c r="AE11" s="71">
        <v>465</v>
      </c>
      <c r="AF11" s="71">
        <v>427</v>
      </c>
      <c r="AG11" s="71">
        <v>0</v>
      </c>
      <c r="AH11" s="71">
        <v>0</v>
      </c>
      <c r="AI11" s="71"/>
      <c r="AJ11" s="71">
        <v>44</v>
      </c>
      <c r="AK11" s="71">
        <v>68</v>
      </c>
      <c r="AL11" s="71">
        <v>46</v>
      </c>
      <c r="AM11" s="71">
        <v>135</v>
      </c>
      <c r="AN11" s="71">
        <v>479</v>
      </c>
      <c r="AO11" s="71">
        <v>452</v>
      </c>
      <c r="AP11" s="71">
        <v>0</v>
      </c>
      <c r="AQ11" s="71">
        <v>0</v>
      </c>
      <c r="AR11" s="71"/>
      <c r="AS11" s="71">
        <v>135</v>
      </c>
      <c r="AT11" s="71">
        <v>78</v>
      </c>
      <c r="AU11" s="71"/>
      <c r="AV11" s="71">
        <v>0</v>
      </c>
      <c r="AW11" s="71">
        <v>0</v>
      </c>
      <c r="AX11" s="71">
        <v>132</v>
      </c>
      <c r="AY11" s="71">
        <v>117</v>
      </c>
      <c r="AZ11" s="71">
        <v>0</v>
      </c>
      <c r="BA11" s="71"/>
      <c r="BB11" s="71">
        <v>46</v>
      </c>
      <c r="BC11" s="71">
        <v>39</v>
      </c>
      <c r="BD11" s="71">
        <v>34</v>
      </c>
      <c r="BE11" s="71">
        <v>87</v>
      </c>
      <c r="BF11" s="71">
        <v>257</v>
      </c>
      <c r="BG11" s="71">
        <v>381</v>
      </c>
      <c r="BH11" s="71"/>
      <c r="BI11" s="71">
        <v>10</v>
      </c>
      <c r="BJ11" s="71">
        <v>5</v>
      </c>
      <c r="BK11" s="71">
        <v>13</v>
      </c>
      <c r="BL11" s="71">
        <v>5</v>
      </c>
      <c r="BM11" s="71"/>
      <c r="BN11" s="71">
        <v>66</v>
      </c>
      <c r="BO11" s="71">
        <v>58</v>
      </c>
      <c r="BP11" s="71"/>
      <c r="BQ11" s="71">
        <v>24</v>
      </c>
      <c r="BR11" s="71">
        <v>54</v>
      </c>
      <c r="BS11" s="71">
        <v>17</v>
      </c>
      <c r="BT11" s="71">
        <v>32</v>
      </c>
      <c r="BU11" s="71">
        <v>33</v>
      </c>
      <c r="BV11" s="71">
        <v>157</v>
      </c>
      <c r="BW11" s="71">
        <v>0</v>
      </c>
      <c r="BX11" s="71">
        <v>0</v>
      </c>
      <c r="BY11" s="23"/>
      <c r="BZ11" s="47"/>
      <c r="CA11" s="23"/>
      <c r="CB11" s="23"/>
      <c r="CC11" s="45"/>
      <c r="CE11" s="68"/>
    </row>
    <row r="12" spans="1:83" s="5" customFormat="1" ht="12.75" customHeight="1">
      <c r="A12" s="20">
        <f>$A$11</f>
        <v>43817</v>
      </c>
      <c r="B12" s="21" t="s">
        <v>41</v>
      </c>
      <c r="C12" s="22"/>
      <c r="D12" s="71">
        <v>0</v>
      </c>
      <c r="E12" s="71">
        <v>63</v>
      </c>
      <c r="F12" s="71">
        <v>79</v>
      </c>
      <c r="G12" s="71">
        <v>57</v>
      </c>
      <c r="H12" s="71">
        <v>0</v>
      </c>
      <c r="I12" s="71">
        <v>0</v>
      </c>
      <c r="J12" s="71">
        <v>67</v>
      </c>
      <c r="K12" s="71">
        <v>30</v>
      </c>
      <c r="L12" s="71">
        <v>408</v>
      </c>
      <c r="M12" s="71">
        <v>828</v>
      </c>
      <c r="N12" s="71"/>
      <c r="O12" s="71">
        <v>179</v>
      </c>
      <c r="P12" s="71">
        <v>60</v>
      </c>
      <c r="Q12" s="71"/>
      <c r="R12" s="71">
        <v>0</v>
      </c>
      <c r="S12" s="71">
        <v>0</v>
      </c>
      <c r="T12" s="71">
        <v>0</v>
      </c>
      <c r="U12" s="71">
        <v>0</v>
      </c>
      <c r="V12" s="71">
        <v>465</v>
      </c>
      <c r="W12" s="71">
        <v>301</v>
      </c>
      <c r="X12" s="71">
        <v>0</v>
      </c>
      <c r="Y12" s="71">
        <v>0</v>
      </c>
      <c r="Z12" s="71"/>
      <c r="AA12" s="71">
        <v>116</v>
      </c>
      <c r="AB12" s="71">
        <v>37</v>
      </c>
      <c r="AC12" s="71">
        <v>173</v>
      </c>
      <c r="AD12" s="71">
        <v>92</v>
      </c>
      <c r="AE12" s="71">
        <v>465</v>
      </c>
      <c r="AF12" s="71">
        <v>428</v>
      </c>
      <c r="AG12" s="71">
        <v>0</v>
      </c>
      <c r="AH12" s="71">
        <v>0</v>
      </c>
      <c r="AI12" s="71"/>
      <c r="AJ12" s="71">
        <v>45</v>
      </c>
      <c r="AK12" s="71">
        <v>68</v>
      </c>
      <c r="AL12" s="71">
        <v>46</v>
      </c>
      <c r="AM12" s="71">
        <v>135</v>
      </c>
      <c r="AN12" s="71">
        <v>478</v>
      </c>
      <c r="AO12" s="71">
        <v>451</v>
      </c>
      <c r="AP12" s="71">
        <v>0</v>
      </c>
      <c r="AQ12" s="71">
        <v>0</v>
      </c>
      <c r="AR12" s="71"/>
      <c r="AS12" s="71">
        <v>136</v>
      </c>
      <c r="AT12" s="71">
        <v>78</v>
      </c>
      <c r="AU12" s="71"/>
      <c r="AV12" s="71">
        <v>0</v>
      </c>
      <c r="AW12" s="71">
        <v>0</v>
      </c>
      <c r="AX12" s="71">
        <v>130</v>
      </c>
      <c r="AY12" s="71">
        <v>117</v>
      </c>
      <c r="AZ12" s="71">
        <v>0</v>
      </c>
      <c r="BA12" s="71"/>
      <c r="BB12" s="71">
        <v>46</v>
      </c>
      <c r="BC12" s="71">
        <v>39</v>
      </c>
      <c r="BD12" s="71">
        <v>34</v>
      </c>
      <c r="BE12" s="71">
        <v>87</v>
      </c>
      <c r="BF12" s="71">
        <v>256</v>
      </c>
      <c r="BG12" s="71">
        <v>379</v>
      </c>
      <c r="BH12" s="71"/>
      <c r="BI12" s="71">
        <v>10</v>
      </c>
      <c r="BJ12" s="71">
        <v>5</v>
      </c>
      <c r="BK12" s="71">
        <v>13</v>
      </c>
      <c r="BL12" s="71">
        <v>5</v>
      </c>
      <c r="BM12" s="71"/>
      <c r="BN12" s="71">
        <v>67</v>
      </c>
      <c r="BO12" s="71">
        <v>59</v>
      </c>
      <c r="BP12" s="71"/>
      <c r="BQ12" s="71">
        <v>24</v>
      </c>
      <c r="BR12" s="71">
        <v>54</v>
      </c>
      <c r="BS12" s="71">
        <v>17</v>
      </c>
      <c r="BT12" s="71">
        <v>32</v>
      </c>
      <c r="BU12" s="71">
        <v>33</v>
      </c>
      <c r="BV12" s="71">
        <v>157</v>
      </c>
      <c r="BW12" s="71">
        <v>0</v>
      </c>
      <c r="BX12" s="71">
        <v>0</v>
      </c>
      <c r="BY12" s="23"/>
      <c r="BZ12" s="47"/>
      <c r="CA12" s="23"/>
      <c r="CB12" s="23"/>
      <c r="CC12" s="45"/>
      <c r="CE12" s="68"/>
    </row>
    <row r="13" spans="1:83" s="5" customFormat="1" ht="12.75" customHeight="1">
      <c r="A13" s="20">
        <f t="shared" ref="A13:A34" si="5">$A$11</f>
        <v>43817</v>
      </c>
      <c r="B13" s="21" t="s">
        <v>42</v>
      </c>
      <c r="C13" s="22"/>
      <c r="D13" s="71">
        <v>0</v>
      </c>
      <c r="E13" s="71">
        <v>63</v>
      </c>
      <c r="F13" s="71">
        <v>79</v>
      </c>
      <c r="G13" s="71">
        <v>58</v>
      </c>
      <c r="H13" s="71">
        <v>0</v>
      </c>
      <c r="I13" s="71">
        <v>0</v>
      </c>
      <c r="J13" s="71">
        <v>67</v>
      </c>
      <c r="K13" s="71">
        <v>30</v>
      </c>
      <c r="L13" s="71">
        <v>408</v>
      </c>
      <c r="M13" s="71">
        <v>828</v>
      </c>
      <c r="N13" s="71"/>
      <c r="O13" s="71">
        <v>179</v>
      </c>
      <c r="P13" s="71">
        <v>60</v>
      </c>
      <c r="Q13" s="71"/>
      <c r="R13" s="71">
        <v>0</v>
      </c>
      <c r="S13" s="71">
        <v>0</v>
      </c>
      <c r="T13" s="71">
        <v>0</v>
      </c>
      <c r="U13" s="71">
        <v>0</v>
      </c>
      <c r="V13" s="71">
        <v>464</v>
      </c>
      <c r="W13" s="71">
        <v>301</v>
      </c>
      <c r="X13" s="71">
        <v>0</v>
      </c>
      <c r="Y13" s="71">
        <v>0</v>
      </c>
      <c r="Z13" s="71"/>
      <c r="AA13" s="71">
        <v>118</v>
      </c>
      <c r="AB13" s="71">
        <v>37</v>
      </c>
      <c r="AC13" s="71">
        <v>172</v>
      </c>
      <c r="AD13" s="71">
        <v>96</v>
      </c>
      <c r="AE13" s="71">
        <v>465</v>
      </c>
      <c r="AF13" s="71">
        <v>427</v>
      </c>
      <c r="AG13" s="71">
        <v>0</v>
      </c>
      <c r="AH13" s="71">
        <v>0</v>
      </c>
      <c r="AI13" s="71"/>
      <c r="AJ13" s="71">
        <v>44</v>
      </c>
      <c r="AK13" s="71">
        <v>68</v>
      </c>
      <c r="AL13" s="71">
        <v>46</v>
      </c>
      <c r="AM13" s="71">
        <v>134</v>
      </c>
      <c r="AN13" s="71">
        <v>479</v>
      </c>
      <c r="AO13" s="71">
        <v>451</v>
      </c>
      <c r="AP13" s="71">
        <v>0</v>
      </c>
      <c r="AQ13" s="71">
        <v>0</v>
      </c>
      <c r="AR13" s="71"/>
      <c r="AS13" s="71">
        <v>136</v>
      </c>
      <c r="AT13" s="71">
        <v>78</v>
      </c>
      <c r="AU13" s="71"/>
      <c r="AV13" s="71">
        <v>0</v>
      </c>
      <c r="AW13" s="71">
        <v>0</v>
      </c>
      <c r="AX13" s="71">
        <v>131</v>
      </c>
      <c r="AY13" s="71">
        <v>117</v>
      </c>
      <c r="AZ13" s="71">
        <v>0</v>
      </c>
      <c r="BA13" s="71"/>
      <c r="BB13" s="71">
        <v>46</v>
      </c>
      <c r="BC13" s="71">
        <v>39</v>
      </c>
      <c r="BD13" s="71">
        <v>34</v>
      </c>
      <c r="BE13" s="71">
        <v>87</v>
      </c>
      <c r="BF13" s="71">
        <v>257</v>
      </c>
      <c r="BG13" s="71">
        <v>381</v>
      </c>
      <c r="BH13" s="71"/>
      <c r="BI13" s="71">
        <v>10</v>
      </c>
      <c r="BJ13" s="71">
        <v>5</v>
      </c>
      <c r="BK13" s="71">
        <v>13</v>
      </c>
      <c r="BL13" s="71">
        <v>5</v>
      </c>
      <c r="BM13" s="71"/>
      <c r="BN13" s="71">
        <v>67</v>
      </c>
      <c r="BO13" s="71">
        <v>58</v>
      </c>
      <c r="BP13" s="71"/>
      <c r="BQ13" s="71">
        <v>24</v>
      </c>
      <c r="BR13" s="71">
        <v>54</v>
      </c>
      <c r="BS13" s="71">
        <v>17</v>
      </c>
      <c r="BT13" s="71">
        <v>32</v>
      </c>
      <c r="BU13" s="71">
        <v>32</v>
      </c>
      <c r="BV13" s="71">
        <v>157</v>
      </c>
      <c r="BW13" s="71">
        <v>0</v>
      </c>
      <c r="BX13" s="71">
        <v>0</v>
      </c>
      <c r="BY13" s="23"/>
      <c r="BZ13" s="47"/>
      <c r="CA13" s="23"/>
      <c r="CB13" s="23"/>
      <c r="CC13" s="45"/>
      <c r="CE13" s="68"/>
    </row>
    <row r="14" spans="1:83" s="5" customFormat="1" ht="12.75" customHeight="1">
      <c r="A14" s="20">
        <f t="shared" si="5"/>
        <v>43817</v>
      </c>
      <c r="B14" s="21" t="s">
        <v>43</v>
      </c>
      <c r="C14" s="22"/>
      <c r="D14" s="71">
        <v>0</v>
      </c>
      <c r="E14" s="71">
        <v>63</v>
      </c>
      <c r="F14" s="71">
        <v>79</v>
      </c>
      <c r="G14" s="71">
        <v>58</v>
      </c>
      <c r="H14" s="71">
        <v>0</v>
      </c>
      <c r="I14" s="71">
        <v>0</v>
      </c>
      <c r="J14" s="71">
        <v>68</v>
      </c>
      <c r="K14" s="71">
        <v>33</v>
      </c>
      <c r="L14" s="71">
        <v>408</v>
      </c>
      <c r="M14" s="71">
        <v>841</v>
      </c>
      <c r="N14" s="71"/>
      <c r="O14" s="71">
        <v>178</v>
      </c>
      <c r="P14" s="71">
        <v>60</v>
      </c>
      <c r="Q14" s="71"/>
      <c r="R14" s="71">
        <v>0</v>
      </c>
      <c r="S14" s="71">
        <v>0</v>
      </c>
      <c r="T14" s="71">
        <v>0</v>
      </c>
      <c r="U14" s="71">
        <v>0</v>
      </c>
      <c r="V14" s="71">
        <v>463</v>
      </c>
      <c r="W14" s="71">
        <v>301</v>
      </c>
      <c r="X14" s="71">
        <v>0</v>
      </c>
      <c r="Y14" s="71">
        <v>0</v>
      </c>
      <c r="Z14" s="71"/>
      <c r="AA14" s="71">
        <v>117</v>
      </c>
      <c r="AB14" s="71">
        <v>38</v>
      </c>
      <c r="AC14" s="71">
        <v>174</v>
      </c>
      <c r="AD14" s="71">
        <v>97</v>
      </c>
      <c r="AE14" s="71">
        <v>466</v>
      </c>
      <c r="AF14" s="71">
        <v>427</v>
      </c>
      <c r="AG14" s="71">
        <v>0</v>
      </c>
      <c r="AH14" s="71">
        <v>0</v>
      </c>
      <c r="AI14" s="71"/>
      <c r="AJ14" s="71">
        <v>45</v>
      </c>
      <c r="AK14" s="71">
        <v>68</v>
      </c>
      <c r="AL14" s="71">
        <v>45</v>
      </c>
      <c r="AM14" s="71">
        <v>135</v>
      </c>
      <c r="AN14" s="71">
        <v>483</v>
      </c>
      <c r="AO14" s="71">
        <v>453</v>
      </c>
      <c r="AP14" s="71">
        <v>0</v>
      </c>
      <c r="AQ14" s="71">
        <v>0</v>
      </c>
      <c r="AR14" s="71"/>
      <c r="AS14" s="71">
        <v>137</v>
      </c>
      <c r="AT14" s="71">
        <v>78</v>
      </c>
      <c r="AU14" s="71"/>
      <c r="AV14" s="71">
        <v>0</v>
      </c>
      <c r="AW14" s="71">
        <v>0</v>
      </c>
      <c r="AX14" s="71">
        <v>132</v>
      </c>
      <c r="AY14" s="71">
        <v>118</v>
      </c>
      <c r="AZ14" s="71">
        <v>0</v>
      </c>
      <c r="BA14" s="71"/>
      <c r="BB14" s="71">
        <v>46</v>
      </c>
      <c r="BC14" s="71">
        <v>39</v>
      </c>
      <c r="BD14" s="71">
        <v>34</v>
      </c>
      <c r="BE14" s="71">
        <v>87</v>
      </c>
      <c r="BF14" s="71">
        <v>256</v>
      </c>
      <c r="BG14" s="71">
        <v>381</v>
      </c>
      <c r="BH14" s="71"/>
      <c r="BI14" s="71">
        <v>10</v>
      </c>
      <c r="BJ14" s="71">
        <v>5</v>
      </c>
      <c r="BK14" s="71">
        <v>13</v>
      </c>
      <c r="BL14" s="71">
        <v>5</v>
      </c>
      <c r="BM14" s="71"/>
      <c r="BN14" s="71">
        <v>66</v>
      </c>
      <c r="BO14" s="71">
        <v>58</v>
      </c>
      <c r="BP14" s="71"/>
      <c r="BQ14" s="71">
        <v>24</v>
      </c>
      <c r="BR14" s="71">
        <v>53</v>
      </c>
      <c r="BS14" s="71">
        <v>17</v>
      </c>
      <c r="BT14" s="71">
        <v>32</v>
      </c>
      <c r="BU14" s="71">
        <v>31</v>
      </c>
      <c r="BV14" s="71">
        <v>157</v>
      </c>
      <c r="BW14" s="71">
        <v>0</v>
      </c>
      <c r="BX14" s="71">
        <v>0</v>
      </c>
      <c r="BY14" s="23"/>
      <c r="BZ14" s="47"/>
      <c r="CA14" s="23"/>
      <c r="CB14" s="23"/>
      <c r="CC14" s="45"/>
      <c r="CE14" s="68"/>
    </row>
    <row r="15" spans="1:83" s="5" customFormat="1">
      <c r="A15" s="20">
        <f t="shared" si="5"/>
        <v>43817</v>
      </c>
      <c r="B15" s="21" t="s">
        <v>44</v>
      </c>
      <c r="C15" s="22"/>
      <c r="D15" s="71">
        <v>0</v>
      </c>
      <c r="E15" s="71">
        <v>64</v>
      </c>
      <c r="F15" s="71">
        <v>79</v>
      </c>
      <c r="G15" s="71">
        <v>58</v>
      </c>
      <c r="H15" s="71">
        <v>0</v>
      </c>
      <c r="I15" s="71">
        <v>0</v>
      </c>
      <c r="J15" s="71">
        <v>69</v>
      </c>
      <c r="K15" s="71">
        <v>32</v>
      </c>
      <c r="L15" s="71">
        <v>408</v>
      </c>
      <c r="M15" s="71">
        <v>826</v>
      </c>
      <c r="N15" s="71"/>
      <c r="O15" s="71">
        <v>178</v>
      </c>
      <c r="P15" s="71">
        <v>60</v>
      </c>
      <c r="Q15" s="71"/>
      <c r="R15" s="71">
        <v>0</v>
      </c>
      <c r="S15" s="71">
        <v>0</v>
      </c>
      <c r="T15" s="71">
        <v>0</v>
      </c>
      <c r="U15" s="71">
        <v>0</v>
      </c>
      <c r="V15" s="71">
        <v>464</v>
      </c>
      <c r="W15" s="71">
        <v>301</v>
      </c>
      <c r="X15" s="71">
        <v>0</v>
      </c>
      <c r="Y15" s="71">
        <v>0</v>
      </c>
      <c r="Z15" s="71"/>
      <c r="AA15" s="71">
        <v>118</v>
      </c>
      <c r="AB15" s="71">
        <v>38</v>
      </c>
      <c r="AC15" s="71">
        <v>173</v>
      </c>
      <c r="AD15" s="71">
        <v>97</v>
      </c>
      <c r="AE15" s="71">
        <v>474</v>
      </c>
      <c r="AF15" s="71">
        <v>434</v>
      </c>
      <c r="AG15" s="71">
        <v>0</v>
      </c>
      <c r="AH15" s="71">
        <v>0</v>
      </c>
      <c r="AI15" s="71"/>
      <c r="AJ15" s="71">
        <v>46</v>
      </c>
      <c r="AK15" s="71">
        <v>67</v>
      </c>
      <c r="AL15" s="71">
        <v>46</v>
      </c>
      <c r="AM15" s="71">
        <v>135</v>
      </c>
      <c r="AN15" s="71">
        <v>482</v>
      </c>
      <c r="AO15" s="71">
        <v>451</v>
      </c>
      <c r="AP15" s="71">
        <v>0</v>
      </c>
      <c r="AQ15" s="71">
        <v>0</v>
      </c>
      <c r="AR15" s="71"/>
      <c r="AS15" s="71">
        <v>140</v>
      </c>
      <c r="AT15" s="71">
        <v>79</v>
      </c>
      <c r="AU15" s="71"/>
      <c r="AV15" s="71">
        <v>0</v>
      </c>
      <c r="AW15" s="71">
        <v>0</v>
      </c>
      <c r="AX15" s="71">
        <v>132</v>
      </c>
      <c r="AY15" s="71">
        <v>118</v>
      </c>
      <c r="AZ15" s="71">
        <v>0</v>
      </c>
      <c r="BA15" s="71"/>
      <c r="BB15" s="71">
        <v>46</v>
      </c>
      <c r="BC15" s="71">
        <v>40</v>
      </c>
      <c r="BD15" s="71">
        <v>34</v>
      </c>
      <c r="BE15" s="71">
        <v>89</v>
      </c>
      <c r="BF15" s="71">
        <v>257</v>
      </c>
      <c r="BG15" s="71">
        <v>382</v>
      </c>
      <c r="BH15" s="71"/>
      <c r="BI15" s="71">
        <v>10</v>
      </c>
      <c r="BJ15" s="71">
        <v>5</v>
      </c>
      <c r="BK15" s="71">
        <v>13</v>
      </c>
      <c r="BL15" s="71">
        <v>5</v>
      </c>
      <c r="BM15" s="71"/>
      <c r="BN15" s="71">
        <v>67</v>
      </c>
      <c r="BO15" s="71">
        <v>59</v>
      </c>
      <c r="BP15" s="71"/>
      <c r="BQ15" s="71">
        <v>24</v>
      </c>
      <c r="BR15" s="71">
        <v>54</v>
      </c>
      <c r="BS15" s="71">
        <v>17</v>
      </c>
      <c r="BT15" s="71">
        <v>31</v>
      </c>
      <c r="BU15" s="71">
        <v>32</v>
      </c>
      <c r="BV15" s="71">
        <v>157</v>
      </c>
      <c r="BW15" s="71">
        <v>0</v>
      </c>
      <c r="BX15" s="71">
        <v>0</v>
      </c>
      <c r="BY15" s="23"/>
      <c r="BZ15" s="47"/>
      <c r="CA15" s="23"/>
      <c r="CB15" s="23"/>
      <c r="CC15" s="45"/>
      <c r="CE15" s="68"/>
    </row>
    <row r="16" spans="1:83" s="5" customFormat="1">
      <c r="A16" s="20">
        <f t="shared" si="5"/>
        <v>43817</v>
      </c>
      <c r="B16" s="21" t="s">
        <v>45</v>
      </c>
      <c r="C16" s="22"/>
      <c r="D16" s="71">
        <v>0</v>
      </c>
      <c r="E16" s="71">
        <v>64</v>
      </c>
      <c r="F16" s="71">
        <v>80</v>
      </c>
      <c r="G16" s="71">
        <v>58</v>
      </c>
      <c r="H16" s="71">
        <v>0</v>
      </c>
      <c r="I16" s="71">
        <v>0</v>
      </c>
      <c r="J16" s="71">
        <v>69</v>
      </c>
      <c r="K16" s="71">
        <v>40</v>
      </c>
      <c r="L16" s="71">
        <v>420</v>
      </c>
      <c r="M16" s="71">
        <v>818</v>
      </c>
      <c r="N16" s="71"/>
      <c r="O16" s="71">
        <v>180</v>
      </c>
      <c r="P16" s="71">
        <v>60</v>
      </c>
      <c r="Q16" s="71"/>
      <c r="R16" s="71">
        <v>0</v>
      </c>
      <c r="S16" s="71">
        <v>0</v>
      </c>
      <c r="T16" s="71">
        <v>0</v>
      </c>
      <c r="U16" s="71">
        <v>0</v>
      </c>
      <c r="V16" s="71">
        <v>465</v>
      </c>
      <c r="W16" s="71">
        <v>301</v>
      </c>
      <c r="X16" s="71">
        <v>0</v>
      </c>
      <c r="Y16" s="71">
        <v>0</v>
      </c>
      <c r="Z16" s="71"/>
      <c r="AA16" s="71">
        <v>117</v>
      </c>
      <c r="AB16" s="71">
        <v>38</v>
      </c>
      <c r="AC16" s="71">
        <v>174</v>
      </c>
      <c r="AD16" s="71">
        <v>95</v>
      </c>
      <c r="AE16" s="71">
        <v>474</v>
      </c>
      <c r="AF16" s="71">
        <v>434</v>
      </c>
      <c r="AG16" s="71">
        <v>0</v>
      </c>
      <c r="AH16" s="71">
        <v>0</v>
      </c>
      <c r="AI16" s="71"/>
      <c r="AJ16" s="71">
        <v>46</v>
      </c>
      <c r="AK16" s="71">
        <v>69</v>
      </c>
      <c r="AL16" s="71">
        <v>46</v>
      </c>
      <c r="AM16" s="71">
        <v>135</v>
      </c>
      <c r="AN16" s="71">
        <v>482</v>
      </c>
      <c r="AO16" s="71">
        <v>451</v>
      </c>
      <c r="AP16" s="71">
        <v>0</v>
      </c>
      <c r="AQ16" s="71">
        <v>0</v>
      </c>
      <c r="AR16" s="71"/>
      <c r="AS16" s="71">
        <v>138</v>
      </c>
      <c r="AT16" s="71">
        <v>78</v>
      </c>
      <c r="AU16" s="71"/>
      <c r="AV16" s="71">
        <v>0</v>
      </c>
      <c r="AW16" s="71">
        <v>0</v>
      </c>
      <c r="AX16" s="71">
        <v>132</v>
      </c>
      <c r="AY16" s="71">
        <v>118</v>
      </c>
      <c r="AZ16" s="71">
        <v>0</v>
      </c>
      <c r="BA16" s="71"/>
      <c r="BB16" s="71">
        <v>46</v>
      </c>
      <c r="BC16" s="71">
        <v>40</v>
      </c>
      <c r="BD16" s="71">
        <v>34</v>
      </c>
      <c r="BE16" s="71">
        <v>88</v>
      </c>
      <c r="BF16" s="71">
        <v>258</v>
      </c>
      <c r="BG16" s="71">
        <v>383</v>
      </c>
      <c r="BH16" s="71"/>
      <c r="BI16" s="71">
        <v>10</v>
      </c>
      <c r="BJ16" s="71">
        <v>5</v>
      </c>
      <c r="BK16" s="71">
        <v>13</v>
      </c>
      <c r="BL16" s="71">
        <v>5</v>
      </c>
      <c r="BM16" s="71"/>
      <c r="BN16" s="71">
        <v>67</v>
      </c>
      <c r="BO16" s="71">
        <v>58</v>
      </c>
      <c r="BP16" s="71"/>
      <c r="BQ16" s="71">
        <v>24</v>
      </c>
      <c r="BR16" s="71">
        <v>54</v>
      </c>
      <c r="BS16" s="71">
        <v>17</v>
      </c>
      <c r="BT16" s="71">
        <v>32</v>
      </c>
      <c r="BU16" s="71">
        <v>31</v>
      </c>
      <c r="BV16" s="71">
        <v>157</v>
      </c>
      <c r="BW16" s="71">
        <v>0</v>
      </c>
      <c r="BX16" s="71">
        <v>0</v>
      </c>
      <c r="BY16" s="23"/>
      <c r="BZ16" s="47"/>
      <c r="CA16" s="23"/>
      <c r="CB16" s="23"/>
      <c r="CC16" s="45"/>
      <c r="CE16" s="68"/>
    </row>
    <row r="17" spans="1:85" s="5" customFormat="1">
      <c r="A17" s="20">
        <f t="shared" si="5"/>
        <v>43817</v>
      </c>
      <c r="B17" s="21" t="s">
        <v>46</v>
      </c>
      <c r="C17" s="22"/>
      <c r="D17" s="71">
        <v>0</v>
      </c>
      <c r="E17" s="71">
        <v>65</v>
      </c>
      <c r="F17" s="71">
        <v>79</v>
      </c>
      <c r="G17" s="71">
        <v>58</v>
      </c>
      <c r="H17" s="71">
        <v>0</v>
      </c>
      <c r="I17" s="71">
        <v>0</v>
      </c>
      <c r="J17" s="71">
        <v>68</v>
      </c>
      <c r="K17" s="71">
        <v>46</v>
      </c>
      <c r="L17" s="71">
        <v>430</v>
      </c>
      <c r="M17" s="71">
        <v>818</v>
      </c>
      <c r="N17" s="71"/>
      <c r="O17" s="71">
        <v>179</v>
      </c>
      <c r="P17" s="71">
        <v>61</v>
      </c>
      <c r="Q17" s="71"/>
      <c r="R17" s="71">
        <v>0</v>
      </c>
      <c r="S17" s="71">
        <v>0</v>
      </c>
      <c r="T17" s="71">
        <v>0</v>
      </c>
      <c r="U17" s="71">
        <v>0</v>
      </c>
      <c r="V17" s="71">
        <v>465</v>
      </c>
      <c r="W17" s="71">
        <v>301</v>
      </c>
      <c r="X17" s="71">
        <v>0</v>
      </c>
      <c r="Y17" s="71">
        <v>0</v>
      </c>
      <c r="Z17" s="71"/>
      <c r="AA17" s="71">
        <v>118</v>
      </c>
      <c r="AB17" s="71">
        <v>38</v>
      </c>
      <c r="AC17" s="71">
        <v>176</v>
      </c>
      <c r="AD17" s="71">
        <v>97</v>
      </c>
      <c r="AE17" s="71">
        <v>474</v>
      </c>
      <c r="AF17" s="71">
        <v>434</v>
      </c>
      <c r="AG17" s="71">
        <v>0</v>
      </c>
      <c r="AH17" s="71">
        <v>0</v>
      </c>
      <c r="AI17" s="71"/>
      <c r="AJ17" s="71">
        <v>46</v>
      </c>
      <c r="AK17" s="71">
        <v>70</v>
      </c>
      <c r="AL17" s="71">
        <v>46</v>
      </c>
      <c r="AM17" s="71">
        <v>136</v>
      </c>
      <c r="AN17" s="71">
        <v>476</v>
      </c>
      <c r="AO17" s="71">
        <v>464</v>
      </c>
      <c r="AP17" s="71">
        <v>0</v>
      </c>
      <c r="AQ17" s="71">
        <v>0</v>
      </c>
      <c r="AR17" s="71"/>
      <c r="AS17" s="71">
        <v>139</v>
      </c>
      <c r="AT17" s="71">
        <v>79</v>
      </c>
      <c r="AU17" s="71"/>
      <c r="AV17" s="71">
        <v>0</v>
      </c>
      <c r="AW17" s="71">
        <v>0</v>
      </c>
      <c r="AX17" s="71">
        <v>133</v>
      </c>
      <c r="AY17" s="71">
        <v>118</v>
      </c>
      <c r="AZ17" s="71">
        <v>0</v>
      </c>
      <c r="BA17" s="71"/>
      <c r="BB17" s="71">
        <v>46</v>
      </c>
      <c r="BC17" s="71">
        <v>39</v>
      </c>
      <c r="BD17" s="71">
        <v>34</v>
      </c>
      <c r="BE17" s="71">
        <v>88</v>
      </c>
      <c r="BF17" s="71">
        <v>257</v>
      </c>
      <c r="BG17" s="71">
        <v>383</v>
      </c>
      <c r="BH17" s="71"/>
      <c r="BI17" s="71">
        <v>10</v>
      </c>
      <c r="BJ17" s="71">
        <v>5</v>
      </c>
      <c r="BK17" s="71">
        <v>13</v>
      </c>
      <c r="BL17" s="71">
        <v>5</v>
      </c>
      <c r="BM17" s="71"/>
      <c r="BN17" s="71">
        <v>67</v>
      </c>
      <c r="BO17" s="71">
        <v>59</v>
      </c>
      <c r="BP17" s="71"/>
      <c r="BQ17" s="71">
        <v>24</v>
      </c>
      <c r="BR17" s="71">
        <v>54</v>
      </c>
      <c r="BS17" s="71">
        <v>17</v>
      </c>
      <c r="BT17" s="71">
        <v>32</v>
      </c>
      <c r="BU17" s="71">
        <v>31</v>
      </c>
      <c r="BV17" s="71">
        <v>156</v>
      </c>
      <c r="BW17" s="71">
        <v>0</v>
      </c>
      <c r="BX17" s="71">
        <v>0</v>
      </c>
      <c r="BY17" s="23"/>
      <c r="BZ17" s="47"/>
      <c r="CA17" s="23"/>
      <c r="CB17" s="23"/>
      <c r="CC17" s="45"/>
      <c r="CE17" s="68"/>
    </row>
    <row r="18" spans="1:85" s="5" customFormat="1">
      <c r="A18" s="20">
        <f t="shared" si="5"/>
        <v>43817</v>
      </c>
      <c r="B18" s="46" t="s">
        <v>47</v>
      </c>
      <c r="C18" s="22"/>
      <c r="D18" s="71">
        <v>0</v>
      </c>
      <c r="E18" s="71">
        <v>64</v>
      </c>
      <c r="F18" s="71">
        <v>79</v>
      </c>
      <c r="G18" s="71">
        <v>58</v>
      </c>
      <c r="H18" s="71">
        <v>0</v>
      </c>
      <c r="I18" s="71">
        <v>0</v>
      </c>
      <c r="J18" s="71">
        <v>67</v>
      </c>
      <c r="K18" s="71">
        <v>47</v>
      </c>
      <c r="L18" s="71">
        <v>430</v>
      </c>
      <c r="M18" s="71">
        <v>819</v>
      </c>
      <c r="N18" s="71"/>
      <c r="O18" s="71">
        <v>183</v>
      </c>
      <c r="P18" s="71">
        <v>60</v>
      </c>
      <c r="Q18" s="71"/>
      <c r="R18" s="71">
        <v>0</v>
      </c>
      <c r="S18" s="71">
        <v>0</v>
      </c>
      <c r="T18" s="71">
        <v>0</v>
      </c>
      <c r="U18" s="71">
        <v>0</v>
      </c>
      <c r="V18" s="71">
        <v>464</v>
      </c>
      <c r="W18" s="71">
        <v>301</v>
      </c>
      <c r="X18" s="71">
        <v>0</v>
      </c>
      <c r="Y18" s="71">
        <v>0</v>
      </c>
      <c r="Z18" s="71"/>
      <c r="AA18" s="71">
        <v>118</v>
      </c>
      <c r="AB18" s="71">
        <v>38</v>
      </c>
      <c r="AC18" s="71">
        <v>178</v>
      </c>
      <c r="AD18" s="71">
        <v>97</v>
      </c>
      <c r="AE18" s="71">
        <v>473</v>
      </c>
      <c r="AF18" s="71">
        <v>434</v>
      </c>
      <c r="AG18" s="71">
        <v>0</v>
      </c>
      <c r="AH18" s="71">
        <v>0</v>
      </c>
      <c r="AI18" s="71"/>
      <c r="AJ18" s="71">
        <v>46</v>
      </c>
      <c r="AK18" s="71">
        <v>68</v>
      </c>
      <c r="AL18" s="71">
        <v>46</v>
      </c>
      <c r="AM18" s="71">
        <v>136</v>
      </c>
      <c r="AN18" s="71">
        <v>484</v>
      </c>
      <c r="AO18" s="71">
        <v>452</v>
      </c>
      <c r="AP18" s="71">
        <v>0</v>
      </c>
      <c r="AQ18" s="71">
        <v>0</v>
      </c>
      <c r="AR18" s="71"/>
      <c r="AS18" s="71">
        <v>134</v>
      </c>
      <c r="AT18" s="71">
        <v>77</v>
      </c>
      <c r="AU18" s="71"/>
      <c r="AV18" s="71">
        <v>0</v>
      </c>
      <c r="AW18" s="71">
        <v>0</v>
      </c>
      <c r="AX18" s="71">
        <v>133</v>
      </c>
      <c r="AY18" s="71">
        <v>119</v>
      </c>
      <c r="AZ18" s="71">
        <v>0</v>
      </c>
      <c r="BA18" s="71"/>
      <c r="BB18" s="71">
        <v>47</v>
      </c>
      <c r="BC18" s="71">
        <v>39</v>
      </c>
      <c r="BD18" s="71">
        <v>34</v>
      </c>
      <c r="BE18" s="71">
        <v>88</v>
      </c>
      <c r="BF18" s="71">
        <v>257</v>
      </c>
      <c r="BG18" s="71">
        <v>385</v>
      </c>
      <c r="BH18" s="71"/>
      <c r="BI18" s="71">
        <v>10</v>
      </c>
      <c r="BJ18" s="71">
        <v>5</v>
      </c>
      <c r="BK18" s="71">
        <v>13</v>
      </c>
      <c r="BL18" s="71">
        <v>5</v>
      </c>
      <c r="BM18" s="71"/>
      <c r="BN18" s="71">
        <v>67</v>
      </c>
      <c r="BO18" s="71">
        <v>59</v>
      </c>
      <c r="BP18" s="71"/>
      <c r="BQ18" s="71">
        <v>24</v>
      </c>
      <c r="BR18" s="71">
        <v>54</v>
      </c>
      <c r="BS18" s="71">
        <v>17</v>
      </c>
      <c r="BT18" s="71">
        <v>32</v>
      </c>
      <c r="BU18" s="71">
        <v>31</v>
      </c>
      <c r="BV18" s="71">
        <v>157</v>
      </c>
      <c r="BW18" s="71">
        <v>0</v>
      </c>
      <c r="BX18" s="71">
        <v>0</v>
      </c>
      <c r="BY18" s="23"/>
      <c r="BZ18" s="47"/>
      <c r="CA18" s="23"/>
      <c r="CB18" s="23"/>
      <c r="CC18" s="45"/>
      <c r="CE18" s="68"/>
    </row>
    <row r="19" spans="1:85" s="5" customFormat="1">
      <c r="A19" s="20">
        <f t="shared" si="5"/>
        <v>43817</v>
      </c>
      <c r="B19" s="46" t="s">
        <v>48</v>
      </c>
      <c r="C19" s="22"/>
      <c r="D19" s="71">
        <v>0</v>
      </c>
      <c r="E19" s="71">
        <v>65</v>
      </c>
      <c r="F19" s="71">
        <v>80</v>
      </c>
      <c r="G19" s="71">
        <v>58</v>
      </c>
      <c r="H19" s="71">
        <v>0</v>
      </c>
      <c r="I19" s="71">
        <v>0</v>
      </c>
      <c r="J19" s="71">
        <v>67</v>
      </c>
      <c r="K19" s="71">
        <v>48</v>
      </c>
      <c r="L19" s="71">
        <v>429</v>
      </c>
      <c r="M19" s="71">
        <v>819</v>
      </c>
      <c r="N19" s="71"/>
      <c r="O19" s="71">
        <v>183</v>
      </c>
      <c r="P19" s="71">
        <v>60</v>
      </c>
      <c r="Q19" s="71"/>
      <c r="R19" s="71">
        <v>0</v>
      </c>
      <c r="S19" s="71">
        <v>0</v>
      </c>
      <c r="T19" s="71">
        <v>0</v>
      </c>
      <c r="U19" s="71">
        <v>0</v>
      </c>
      <c r="V19" s="71">
        <v>465</v>
      </c>
      <c r="W19" s="71">
        <v>302</v>
      </c>
      <c r="X19" s="71">
        <v>0</v>
      </c>
      <c r="Y19" s="71">
        <v>0</v>
      </c>
      <c r="Z19" s="71"/>
      <c r="AA19" s="71">
        <v>118</v>
      </c>
      <c r="AB19" s="71">
        <v>38</v>
      </c>
      <c r="AC19" s="71">
        <v>178</v>
      </c>
      <c r="AD19" s="71">
        <v>93</v>
      </c>
      <c r="AE19" s="71">
        <v>457</v>
      </c>
      <c r="AF19" s="71">
        <v>452</v>
      </c>
      <c r="AG19" s="71">
        <v>0</v>
      </c>
      <c r="AH19" s="71">
        <v>0</v>
      </c>
      <c r="AI19" s="71"/>
      <c r="AJ19" s="71">
        <v>44</v>
      </c>
      <c r="AK19" s="71">
        <v>68</v>
      </c>
      <c r="AL19" s="71">
        <v>46</v>
      </c>
      <c r="AM19" s="71">
        <v>136</v>
      </c>
      <c r="AN19" s="71">
        <v>484</v>
      </c>
      <c r="AO19" s="71">
        <v>451</v>
      </c>
      <c r="AP19" s="71">
        <v>0</v>
      </c>
      <c r="AQ19" s="71">
        <v>0</v>
      </c>
      <c r="AR19" s="71"/>
      <c r="AS19" s="71">
        <v>132</v>
      </c>
      <c r="AT19" s="71">
        <v>78</v>
      </c>
      <c r="AU19" s="71"/>
      <c r="AV19" s="71">
        <v>0</v>
      </c>
      <c r="AW19" s="71">
        <v>0</v>
      </c>
      <c r="AX19" s="71">
        <v>132</v>
      </c>
      <c r="AY19" s="71">
        <v>119</v>
      </c>
      <c r="AZ19" s="71">
        <v>0</v>
      </c>
      <c r="BA19" s="71"/>
      <c r="BB19" s="71">
        <v>47</v>
      </c>
      <c r="BC19" s="71">
        <v>39</v>
      </c>
      <c r="BD19" s="71">
        <v>34</v>
      </c>
      <c r="BE19" s="71">
        <v>87</v>
      </c>
      <c r="BF19" s="71">
        <v>257</v>
      </c>
      <c r="BG19" s="71">
        <v>383</v>
      </c>
      <c r="BH19" s="71"/>
      <c r="BI19" s="71">
        <v>11</v>
      </c>
      <c r="BJ19" s="71">
        <v>5</v>
      </c>
      <c r="BK19" s="71">
        <v>14</v>
      </c>
      <c r="BL19" s="71">
        <v>5</v>
      </c>
      <c r="BM19" s="71"/>
      <c r="BN19" s="71">
        <v>67</v>
      </c>
      <c r="BO19" s="71">
        <v>59</v>
      </c>
      <c r="BP19" s="71"/>
      <c r="BQ19" s="71">
        <v>24</v>
      </c>
      <c r="BR19" s="71">
        <v>53</v>
      </c>
      <c r="BS19" s="71">
        <v>17</v>
      </c>
      <c r="BT19" s="71">
        <v>32</v>
      </c>
      <c r="BU19" s="71">
        <v>31</v>
      </c>
      <c r="BV19" s="71">
        <v>156</v>
      </c>
      <c r="BW19" s="71">
        <v>0</v>
      </c>
      <c r="BX19" s="71">
        <v>0</v>
      </c>
      <c r="BY19" s="23"/>
      <c r="BZ19" s="47"/>
      <c r="CA19" s="23"/>
      <c r="CB19" s="23"/>
      <c r="CC19" s="45"/>
      <c r="CE19" s="68"/>
    </row>
    <row r="20" spans="1:85" s="51" customFormat="1">
      <c r="A20" s="70">
        <f t="shared" si="5"/>
        <v>43817</v>
      </c>
      <c r="B20" s="46" t="s">
        <v>49</v>
      </c>
      <c r="C20" s="69"/>
      <c r="D20" s="71">
        <v>0</v>
      </c>
      <c r="E20" s="71">
        <v>65</v>
      </c>
      <c r="F20" s="71">
        <v>79</v>
      </c>
      <c r="G20" s="71">
        <v>58</v>
      </c>
      <c r="H20" s="71">
        <v>0</v>
      </c>
      <c r="I20" s="71">
        <v>0</v>
      </c>
      <c r="J20" s="71">
        <v>68</v>
      </c>
      <c r="K20" s="71">
        <v>49</v>
      </c>
      <c r="L20" s="71">
        <v>443</v>
      </c>
      <c r="M20" s="71">
        <v>731</v>
      </c>
      <c r="N20" s="71"/>
      <c r="O20" s="71">
        <v>181</v>
      </c>
      <c r="P20" s="71">
        <v>60</v>
      </c>
      <c r="Q20" s="71"/>
      <c r="R20" s="71">
        <v>0</v>
      </c>
      <c r="S20" s="71">
        <v>0</v>
      </c>
      <c r="T20" s="71">
        <v>0</v>
      </c>
      <c r="U20" s="71">
        <v>0</v>
      </c>
      <c r="V20" s="71">
        <v>465</v>
      </c>
      <c r="W20" s="71">
        <v>302</v>
      </c>
      <c r="X20" s="71">
        <v>0</v>
      </c>
      <c r="Y20" s="71">
        <v>0</v>
      </c>
      <c r="Z20" s="71"/>
      <c r="AA20" s="71">
        <v>115</v>
      </c>
      <c r="AB20" s="71">
        <v>38</v>
      </c>
      <c r="AC20" s="71">
        <v>177</v>
      </c>
      <c r="AD20" s="71">
        <v>89</v>
      </c>
      <c r="AE20" s="71">
        <v>450</v>
      </c>
      <c r="AF20" s="71">
        <v>463</v>
      </c>
      <c r="AG20" s="71">
        <v>0</v>
      </c>
      <c r="AH20" s="71">
        <v>0</v>
      </c>
      <c r="AI20" s="71"/>
      <c r="AJ20" s="71">
        <v>42</v>
      </c>
      <c r="AK20" s="71">
        <v>68</v>
      </c>
      <c r="AL20" s="71">
        <v>46</v>
      </c>
      <c r="AM20" s="71">
        <v>136</v>
      </c>
      <c r="AN20" s="71">
        <v>478</v>
      </c>
      <c r="AO20" s="71">
        <v>448</v>
      </c>
      <c r="AP20" s="71">
        <v>0</v>
      </c>
      <c r="AQ20" s="71">
        <v>0</v>
      </c>
      <c r="AR20" s="71"/>
      <c r="AS20" s="71">
        <v>135</v>
      </c>
      <c r="AT20" s="71">
        <v>77</v>
      </c>
      <c r="AU20" s="71"/>
      <c r="AV20" s="71">
        <v>0</v>
      </c>
      <c r="AW20" s="71">
        <v>0</v>
      </c>
      <c r="AX20" s="71">
        <v>134</v>
      </c>
      <c r="AY20" s="71">
        <v>118</v>
      </c>
      <c r="AZ20" s="71">
        <v>0</v>
      </c>
      <c r="BA20" s="71"/>
      <c r="BB20" s="71">
        <v>47</v>
      </c>
      <c r="BC20" s="71">
        <v>39</v>
      </c>
      <c r="BD20" s="71">
        <v>33</v>
      </c>
      <c r="BE20" s="71">
        <v>87</v>
      </c>
      <c r="BF20" s="71">
        <v>257</v>
      </c>
      <c r="BG20" s="71">
        <v>384</v>
      </c>
      <c r="BH20" s="71"/>
      <c r="BI20" s="71">
        <v>9</v>
      </c>
      <c r="BJ20" s="71">
        <v>5</v>
      </c>
      <c r="BK20" s="71">
        <v>14</v>
      </c>
      <c r="BL20" s="71">
        <v>5</v>
      </c>
      <c r="BM20" s="71"/>
      <c r="BN20" s="71">
        <v>67</v>
      </c>
      <c r="BO20" s="71">
        <v>59</v>
      </c>
      <c r="BP20" s="71"/>
      <c r="BQ20" s="71">
        <v>24</v>
      </c>
      <c r="BR20" s="71">
        <v>53</v>
      </c>
      <c r="BS20" s="71">
        <v>17</v>
      </c>
      <c r="BT20" s="71">
        <v>33</v>
      </c>
      <c r="BU20" s="71">
        <v>32</v>
      </c>
      <c r="BV20" s="71">
        <v>157</v>
      </c>
      <c r="BW20" s="71">
        <v>0</v>
      </c>
      <c r="BX20" s="71">
        <v>0</v>
      </c>
      <c r="BY20" s="47"/>
      <c r="BZ20" s="47"/>
      <c r="CA20" s="50"/>
      <c r="CB20" s="50"/>
      <c r="CC20" s="45"/>
      <c r="CD20" s="5"/>
      <c r="CE20" s="68"/>
      <c r="CG20" s="5"/>
    </row>
    <row r="21" spans="1:85" s="5" customFormat="1">
      <c r="A21" s="20">
        <f t="shared" si="5"/>
        <v>43817</v>
      </c>
      <c r="B21" s="21" t="s">
        <v>50</v>
      </c>
      <c r="C21" s="22"/>
      <c r="D21" s="71">
        <v>0</v>
      </c>
      <c r="E21" s="71">
        <v>65</v>
      </c>
      <c r="F21" s="71">
        <v>79</v>
      </c>
      <c r="G21" s="71">
        <v>58</v>
      </c>
      <c r="H21" s="71">
        <v>0</v>
      </c>
      <c r="I21" s="71">
        <v>0</v>
      </c>
      <c r="J21" s="71">
        <v>69</v>
      </c>
      <c r="K21" s="71">
        <v>65</v>
      </c>
      <c r="L21" s="71">
        <v>465</v>
      </c>
      <c r="M21" s="71">
        <v>469</v>
      </c>
      <c r="N21" s="71"/>
      <c r="O21" s="71">
        <v>181</v>
      </c>
      <c r="P21" s="71">
        <v>60</v>
      </c>
      <c r="Q21" s="71"/>
      <c r="R21" s="71">
        <v>0</v>
      </c>
      <c r="S21" s="71">
        <v>0</v>
      </c>
      <c r="T21" s="71">
        <v>0</v>
      </c>
      <c r="U21" s="71">
        <v>0</v>
      </c>
      <c r="V21" s="71">
        <v>465</v>
      </c>
      <c r="W21" s="71">
        <v>302</v>
      </c>
      <c r="X21" s="71">
        <v>0</v>
      </c>
      <c r="Y21" s="71">
        <v>0</v>
      </c>
      <c r="Z21" s="71"/>
      <c r="AA21" s="71">
        <v>115</v>
      </c>
      <c r="AB21" s="71">
        <v>38</v>
      </c>
      <c r="AC21" s="71">
        <v>177</v>
      </c>
      <c r="AD21" s="71">
        <v>89</v>
      </c>
      <c r="AE21" s="71">
        <v>451</v>
      </c>
      <c r="AF21" s="71">
        <v>464</v>
      </c>
      <c r="AG21" s="71">
        <v>0</v>
      </c>
      <c r="AH21" s="71">
        <v>0</v>
      </c>
      <c r="AI21" s="71"/>
      <c r="AJ21" s="71">
        <v>42</v>
      </c>
      <c r="AK21" s="71">
        <v>68</v>
      </c>
      <c r="AL21" s="71">
        <v>46</v>
      </c>
      <c r="AM21" s="71">
        <v>135</v>
      </c>
      <c r="AN21" s="71">
        <v>475</v>
      </c>
      <c r="AO21" s="71">
        <v>444</v>
      </c>
      <c r="AP21" s="71">
        <v>0</v>
      </c>
      <c r="AQ21" s="71">
        <v>0</v>
      </c>
      <c r="AR21" s="71"/>
      <c r="AS21" s="71">
        <v>138</v>
      </c>
      <c r="AT21" s="71">
        <v>79</v>
      </c>
      <c r="AU21" s="71"/>
      <c r="AV21" s="71">
        <v>0</v>
      </c>
      <c r="AW21" s="71">
        <v>0</v>
      </c>
      <c r="AX21" s="71">
        <v>133</v>
      </c>
      <c r="AY21" s="71">
        <v>117</v>
      </c>
      <c r="AZ21" s="71">
        <v>0</v>
      </c>
      <c r="BA21" s="71"/>
      <c r="BB21" s="71">
        <v>47</v>
      </c>
      <c r="BC21" s="71">
        <v>39</v>
      </c>
      <c r="BD21" s="71">
        <v>34</v>
      </c>
      <c r="BE21" s="71">
        <v>87</v>
      </c>
      <c r="BF21" s="71">
        <v>258</v>
      </c>
      <c r="BG21" s="71">
        <v>383</v>
      </c>
      <c r="BH21" s="71"/>
      <c r="BI21" s="71">
        <v>9</v>
      </c>
      <c r="BJ21" s="71">
        <v>4</v>
      </c>
      <c r="BK21" s="71">
        <v>14</v>
      </c>
      <c r="BL21" s="71">
        <v>5</v>
      </c>
      <c r="BM21" s="71"/>
      <c r="BN21" s="71">
        <v>67</v>
      </c>
      <c r="BO21" s="71">
        <v>59</v>
      </c>
      <c r="BP21" s="71"/>
      <c r="BQ21" s="71">
        <v>24</v>
      </c>
      <c r="BR21" s="71">
        <v>54</v>
      </c>
      <c r="BS21" s="71">
        <v>17</v>
      </c>
      <c r="BT21" s="71">
        <v>32</v>
      </c>
      <c r="BU21" s="71">
        <v>31</v>
      </c>
      <c r="BV21" s="71">
        <v>156</v>
      </c>
      <c r="BW21" s="71">
        <v>0</v>
      </c>
      <c r="BX21" s="71">
        <v>0</v>
      </c>
      <c r="BY21" s="23"/>
      <c r="BZ21" s="47"/>
      <c r="CA21" s="23"/>
      <c r="CB21" s="23"/>
      <c r="CC21" s="45"/>
      <c r="CE21" s="68"/>
    </row>
    <row r="22" spans="1:85" s="5" customFormat="1">
      <c r="A22" s="20">
        <f t="shared" si="5"/>
        <v>43817</v>
      </c>
      <c r="B22" s="21" t="s">
        <v>51</v>
      </c>
      <c r="C22" s="22"/>
      <c r="D22" s="71">
        <v>0</v>
      </c>
      <c r="E22" s="71">
        <v>65</v>
      </c>
      <c r="F22" s="71">
        <v>79</v>
      </c>
      <c r="G22" s="71">
        <v>57</v>
      </c>
      <c r="H22" s="71">
        <v>0</v>
      </c>
      <c r="I22" s="71">
        <v>0</v>
      </c>
      <c r="J22" s="71">
        <v>67</v>
      </c>
      <c r="K22" s="71">
        <v>62</v>
      </c>
      <c r="L22" s="71">
        <v>456</v>
      </c>
      <c r="M22" s="71">
        <v>471</v>
      </c>
      <c r="N22" s="71"/>
      <c r="O22" s="71">
        <v>181</v>
      </c>
      <c r="P22" s="71">
        <v>60</v>
      </c>
      <c r="Q22" s="71"/>
      <c r="R22" s="71">
        <v>0</v>
      </c>
      <c r="S22" s="71">
        <v>0</v>
      </c>
      <c r="T22" s="71">
        <v>0</v>
      </c>
      <c r="U22" s="71">
        <v>0</v>
      </c>
      <c r="V22" s="71">
        <v>466</v>
      </c>
      <c r="W22" s="71">
        <v>302</v>
      </c>
      <c r="X22" s="71">
        <v>0</v>
      </c>
      <c r="Y22" s="71">
        <v>0</v>
      </c>
      <c r="Z22" s="71"/>
      <c r="AA22" s="71">
        <v>114</v>
      </c>
      <c r="AB22" s="71">
        <v>38</v>
      </c>
      <c r="AC22" s="71">
        <v>176</v>
      </c>
      <c r="AD22" s="71">
        <v>91</v>
      </c>
      <c r="AE22" s="71">
        <v>447</v>
      </c>
      <c r="AF22" s="71">
        <v>462</v>
      </c>
      <c r="AG22" s="71">
        <v>0</v>
      </c>
      <c r="AH22" s="71">
        <v>0</v>
      </c>
      <c r="AI22" s="71"/>
      <c r="AJ22" s="71">
        <v>42</v>
      </c>
      <c r="AK22" s="71">
        <v>68</v>
      </c>
      <c r="AL22" s="71">
        <v>46</v>
      </c>
      <c r="AM22" s="71">
        <v>136</v>
      </c>
      <c r="AN22" s="71">
        <v>476</v>
      </c>
      <c r="AO22" s="71">
        <v>450</v>
      </c>
      <c r="AP22" s="71">
        <v>0</v>
      </c>
      <c r="AQ22" s="71">
        <v>0</v>
      </c>
      <c r="AR22" s="71"/>
      <c r="AS22" s="71">
        <v>138</v>
      </c>
      <c r="AT22" s="71">
        <v>78</v>
      </c>
      <c r="AU22" s="71"/>
      <c r="AV22" s="71">
        <v>0</v>
      </c>
      <c r="AW22" s="71">
        <v>0</v>
      </c>
      <c r="AX22" s="71">
        <v>132</v>
      </c>
      <c r="AY22" s="71">
        <v>116</v>
      </c>
      <c r="AZ22" s="71">
        <v>0</v>
      </c>
      <c r="BA22" s="71"/>
      <c r="BB22" s="71">
        <v>47</v>
      </c>
      <c r="BC22" s="71">
        <v>39</v>
      </c>
      <c r="BD22" s="71">
        <v>34</v>
      </c>
      <c r="BE22" s="71">
        <v>87</v>
      </c>
      <c r="BF22" s="71">
        <v>259</v>
      </c>
      <c r="BG22" s="71">
        <v>382</v>
      </c>
      <c r="BH22" s="71"/>
      <c r="BI22" s="71">
        <v>6</v>
      </c>
      <c r="BJ22" s="71">
        <v>4</v>
      </c>
      <c r="BK22" s="71">
        <v>18</v>
      </c>
      <c r="BL22" s="71">
        <v>5</v>
      </c>
      <c r="BM22" s="71"/>
      <c r="BN22" s="71">
        <v>66</v>
      </c>
      <c r="BO22" s="71">
        <v>59</v>
      </c>
      <c r="BP22" s="71"/>
      <c r="BQ22" s="71">
        <v>24</v>
      </c>
      <c r="BR22" s="71">
        <v>54</v>
      </c>
      <c r="BS22" s="71">
        <v>17</v>
      </c>
      <c r="BT22" s="71">
        <v>33</v>
      </c>
      <c r="BU22" s="71">
        <v>31</v>
      </c>
      <c r="BV22" s="71">
        <v>156</v>
      </c>
      <c r="BW22" s="71">
        <v>0</v>
      </c>
      <c r="BX22" s="71">
        <v>0</v>
      </c>
      <c r="BY22" s="23"/>
      <c r="BZ22" s="47"/>
      <c r="CA22" s="23"/>
      <c r="CB22" s="23"/>
      <c r="CC22" s="45"/>
      <c r="CE22" s="68"/>
    </row>
    <row r="23" spans="1:85" s="5" customFormat="1">
      <c r="A23" s="20">
        <f t="shared" si="5"/>
        <v>43817</v>
      </c>
      <c r="B23" s="21" t="s">
        <v>52</v>
      </c>
      <c r="C23" s="22"/>
      <c r="D23" s="71">
        <v>0</v>
      </c>
      <c r="E23" s="71">
        <v>65</v>
      </c>
      <c r="F23" s="71">
        <v>79</v>
      </c>
      <c r="G23" s="71">
        <v>58</v>
      </c>
      <c r="H23" s="71">
        <v>0</v>
      </c>
      <c r="I23" s="71">
        <v>0</v>
      </c>
      <c r="J23" s="71">
        <v>66</v>
      </c>
      <c r="K23" s="71">
        <v>60</v>
      </c>
      <c r="L23" s="71">
        <v>454</v>
      </c>
      <c r="M23" s="71">
        <v>472</v>
      </c>
      <c r="N23" s="71"/>
      <c r="O23" s="71">
        <v>183</v>
      </c>
      <c r="P23" s="71">
        <v>60</v>
      </c>
      <c r="Q23" s="71"/>
      <c r="R23" s="71">
        <v>0</v>
      </c>
      <c r="S23" s="71">
        <v>0</v>
      </c>
      <c r="T23" s="71">
        <v>0</v>
      </c>
      <c r="U23" s="71">
        <v>0</v>
      </c>
      <c r="V23" s="71">
        <v>466</v>
      </c>
      <c r="W23" s="71">
        <v>302</v>
      </c>
      <c r="X23" s="71">
        <v>0</v>
      </c>
      <c r="Y23" s="71">
        <v>0</v>
      </c>
      <c r="Z23" s="71"/>
      <c r="AA23" s="71">
        <v>115</v>
      </c>
      <c r="AB23" s="71">
        <v>38</v>
      </c>
      <c r="AC23" s="71">
        <v>177</v>
      </c>
      <c r="AD23" s="71">
        <v>97</v>
      </c>
      <c r="AE23" s="71">
        <v>443</v>
      </c>
      <c r="AF23" s="71">
        <v>460</v>
      </c>
      <c r="AG23" s="71">
        <v>0</v>
      </c>
      <c r="AH23" s="71">
        <v>0</v>
      </c>
      <c r="AI23" s="71"/>
      <c r="AJ23" s="71">
        <v>42</v>
      </c>
      <c r="AK23" s="71">
        <v>68</v>
      </c>
      <c r="AL23" s="71">
        <v>46</v>
      </c>
      <c r="AM23" s="71">
        <v>136</v>
      </c>
      <c r="AN23" s="71">
        <v>456</v>
      </c>
      <c r="AO23" s="71">
        <v>449</v>
      </c>
      <c r="AP23" s="71">
        <v>0</v>
      </c>
      <c r="AQ23" s="71">
        <v>0</v>
      </c>
      <c r="AR23" s="71"/>
      <c r="AS23" s="71">
        <v>135</v>
      </c>
      <c r="AT23" s="71">
        <v>78</v>
      </c>
      <c r="AU23" s="71"/>
      <c r="AV23" s="71">
        <v>0</v>
      </c>
      <c r="AW23" s="71">
        <v>0</v>
      </c>
      <c r="AX23" s="71">
        <v>133</v>
      </c>
      <c r="AY23" s="71">
        <v>117</v>
      </c>
      <c r="AZ23" s="71">
        <v>0</v>
      </c>
      <c r="BA23" s="71"/>
      <c r="BB23" s="71">
        <v>47</v>
      </c>
      <c r="BC23" s="71">
        <v>39</v>
      </c>
      <c r="BD23" s="71">
        <v>34</v>
      </c>
      <c r="BE23" s="71">
        <v>88</v>
      </c>
      <c r="BF23" s="71">
        <v>261</v>
      </c>
      <c r="BG23" s="71">
        <v>383</v>
      </c>
      <c r="BH23" s="71"/>
      <c r="BI23" s="71">
        <v>6</v>
      </c>
      <c r="BJ23" s="71">
        <v>4</v>
      </c>
      <c r="BK23" s="71">
        <v>18</v>
      </c>
      <c r="BL23" s="71">
        <v>5</v>
      </c>
      <c r="BM23" s="71"/>
      <c r="BN23" s="71">
        <v>64</v>
      </c>
      <c r="BO23" s="71">
        <v>58</v>
      </c>
      <c r="BP23" s="71"/>
      <c r="BQ23" s="71">
        <v>24</v>
      </c>
      <c r="BR23" s="71">
        <v>54</v>
      </c>
      <c r="BS23" s="71">
        <v>17</v>
      </c>
      <c r="BT23" s="71">
        <v>32</v>
      </c>
      <c r="BU23" s="71">
        <v>30</v>
      </c>
      <c r="BV23" s="71">
        <v>156</v>
      </c>
      <c r="BW23" s="71">
        <v>0</v>
      </c>
      <c r="BX23" s="71">
        <v>0</v>
      </c>
      <c r="BY23" s="23"/>
      <c r="BZ23" s="47"/>
      <c r="CA23" s="23"/>
      <c r="CB23" s="23"/>
      <c r="CC23" s="45"/>
      <c r="CE23" s="68"/>
    </row>
    <row r="24" spans="1:85" s="5" customFormat="1">
      <c r="A24" s="20">
        <f t="shared" si="5"/>
        <v>43817</v>
      </c>
      <c r="B24" s="21" t="s">
        <v>53</v>
      </c>
      <c r="C24" s="22"/>
      <c r="D24" s="71">
        <v>0</v>
      </c>
      <c r="E24" s="71">
        <v>65</v>
      </c>
      <c r="F24" s="71">
        <v>79</v>
      </c>
      <c r="G24" s="71">
        <v>57</v>
      </c>
      <c r="H24" s="71">
        <v>0</v>
      </c>
      <c r="I24" s="71">
        <v>0</v>
      </c>
      <c r="J24" s="71">
        <v>86</v>
      </c>
      <c r="K24" s="71">
        <v>52</v>
      </c>
      <c r="L24" s="71">
        <v>444</v>
      </c>
      <c r="M24" s="71">
        <v>616</v>
      </c>
      <c r="N24" s="71"/>
      <c r="O24" s="71">
        <v>181</v>
      </c>
      <c r="P24" s="71">
        <v>60</v>
      </c>
      <c r="Q24" s="71"/>
      <c r="R24" s="71">
        <v>0</v>
      </c>
      <c r="S24" s="71">
        <v>0</v>
      </c>
      <c r="T24" s="71">
        <v>0</v>
      </c>
      <c r="U24" s="71">
        <v>0</v>
      </c>
      <c r="V24" s="71">
        <v>467</v>
      </c>
      <c r="W24" s="71">
        <v>302</v>
      </c>
      <c r="X24" s="71">
        <v>0</v>
      </c>
      <c r="Y24" s="71">
        <v>0</v>
      </c>
      <c r="Z24" s="71"/>
      <c r="AA24" s="71">
        <v>116</v>
      </c>
      <c r="AB24" s="71">
        <v>38</v>
      </c>
      <c r="AC24" s="71">
        <v>179</v>
      </c>
      <c r="AD24" s="71">
        <v>91</v>
      </c>
      <c r="AE24" s="71">
        <v>440</v>
      </c>
      <c r="AF24" s="71">
        <v>456</v>
      </c>
      <c r="AG24" s="71">
        <v>0</v>
      </c>
      <c r="AH24" s="71">
        <v>0</v>
      </c>
      <c r="AI24" s="71"/>
      <c r="AJ24" s="71">
        <v>43</v>
      </c>
      <c r="AK24" s="71">
        <v>69</v>
      </c>
      <c r="AL24" s="71">
        <v>46</v>
      </c>
      <c r="AM24" s="71">
        <v>136</v>
      </c>
      <c r="AN24" s="71">
        <v>468</v>
      </c>
      <c r="AO24" s="71">
        <v>449</v>
      </c>
      <c r="AP24" s="71">
        <v>0</v>
      </c>
      <c r="AQ24" s="71">
        <v>0</v>
      </c>
      <c r="AR24" s="71"/>
      <c r="AS24" s="71">
        <v>144</v>
      </c>
      <c r="AT24" s="71">
        <v>79</v>
      </c>
      <c r="AU24" s="71"/>
      <c r="AV24" s="71">
        <v>0</v>
      </c>
      <c r="AW24" s="71">
        <v>0</v>
      </c>
      <c r="AX24" s="71">
        <v>133</v>
      </c>
      <c r="AY24" s="71">
        <v>118</v>
      </c>
      <c r="AZ24" s="71">
        <v>0</v>
      </c>
      <c r="BA24" s="71"/>
      <c r="BB24" s="71">
        <v>47</v>
      </c>
      <c r="BC24" s="71">
        <v>39</v>
      </c>
      <c r="BD24" s="71">
        <v>34</v>
      </c>
      <c r="BE24" s="71">
        <v>88</v>
      </c>
      <c r="BF24" s="71">
        <v>261</v>
      </c>
      <c r="BG24" s="71">
        <v>383</v>
      </c>
      <c r="BH24" s="71"/>
      <c r="BI24" s="71">
        <v>6</v>
      </c>
      <c r="BJ24" s="71">
        <v>4</v>
      </c>
      <c r="BK24" s="71">
        <v>18</v>
      </c>
      <c r="BL24" s="71">
        <v>5</v>
      </c>
      <c r="BM24" s="71"/>
      <c r="BN24" s="71">
        <v>64</v>
      </c>
      <c r="BO24" s="71">
        <v>58</v>
      </c>
      <c r="BP24" s="71"/>
      <c r="BQ24" s="71">
        <v>24</v>
      </c>
      <c r="BR24" s="71">
        <v>54</v>
      </c>
      <c r="BS24" s="71">
        <v>17</v>
      </c>
      <c r="BT24" s="71">
        <v>30</v>
      </c>
      <c r="BU24" s="71">
        <v>30</v>
      </c>
      <c r="BV24" s="71">
        <v>156</v>
      </c>
      <c r="BW24" s="71">
        <v>0</v>
      </c>
      <c r="BX24" s="71">
        <v>0</v>
      </c>
      <c r="BY24" s="23"/>
      <c r="BZ24" s="47"/>
      <c r="CA24" s="23"/>
      <c r="CB24" s="23"/>
      <c r="CC24" s="45"/>
      <c r="CE24" s="68"/>
    </row>
    <row r="25" spans="1:85" s="5" customFormat="1">
      <c r="A25" s="20">
        <f t="shared" si="5"/>
        <v>43817</v>
      </c>
      <c r="B25" s="21" t="s">
        <v>54</v>
      </c>
      <c r="C25" s="22"/>
      <c r="D25" s="71">
        <v>0</v>
      </c>
      <c r="E25" s="71">
        <v>65</v>
      </c>
      <c r="F25" s="71">
        <v>79</v>
      </c>
      <c r="G25" s="71">
        <v>58</v>
      </c>
      <c r="H25" s="71">
        <v>0</v>
      </c>
      <c r="I25" s="71">
        <v>0</v>
      </c>
      <c r="J25" s="71">
        <v>92</v>
      </c>
      <c r="K25" s="71">
        <v>39</v>
      </c>
      <c r="L25" s="71">
        <v>431</v>
      </c>
      <c r="M25" s="71">
        <v>795</v>
      </c>
      <c r="N25" s="71"/>
      <c r="O25" s="71">
        <v>180</v>
      </c>
      <c r="P25" s="71">
        <v>60</v>
      </c>
      <c r="Q25" s="71"/>
      <c r="R25" s="71">
        <v>0</v>
      </c>
      <c r="S25" s="71">
        <v>0</v>
      </c>
      <c r="T25" s="71">
        <v>0</v>
      </c>
      <c r="U25" s="71">
        <v>0</v>
      </c>
      <c r="V25" s="71">
        <v>465</v>
      </c>
      <c r="W25" s="71">
        <v>302</v>
      </c>
      <c r="X25" s="71">
        <v>0</v>
      </c>
      <c r="Y25" s="71">
        <v>0</v>
      </c>
      <c r="Z25" s="71"/>
      <c r="AA25" s="71">
        <v>117</v>
      </c>
      <c r="AB25" s="71">
        <v>38</v>
      </c>
      <c r="AC25" s="71">
        <v>179</v>
      </c>
      <c r="AD25" s="71">
        <v>96</v>
      </c>
      <c r="AE25" s="71">
        <v>440</v>
      </c>
      <c r="AF25" s="71">
        <v>454</v>
      </c>
      <c r="AG25" s="71">
        <v>0</v>
      </c>
      <c r="AH25" s="71">
        <v>0</v>
      </c>
      <c r="AI25" s="71"/>
      <c r="AJ25" s="71">
        <v>42</v>
      </c>
      <c r="AK25" s="71">
        <v>69</v>
      </c>
      <c r="AL25" s="71">
        <v>46</v>
      </c>
      <c r="AM25" s="71">
        <v>135</v>
      </c>
      <c r="AN25" s="71">
        <v>477</v>
      </c>
      <c r="AO25" s="71">
        <v>449</v>
      </c>
      <c r="AP25" s="71">
        <v>0</v>
      </c>
      <c r="AQ25" s="71">
        <v>0</v>
      </c>
      <c r="AR25" s="71"/>
      <c r="AS25" s="71">
        <v>141</v>
      </c>
      <c r="AT25" s="71">
        <v>79</v>
      </c>
      <c r="AU25" s="71"/>
      <c r="AV25" s="71">
        <v>0</v>
      </c>
      <c r="AW25" s="71">
        <v>0</v>
      </c>
      <c r="AX25" s="71">
        <v>134</v>
      </c>
      <c r="AY25" s="71">
        <v>118</v>
      </c>
      <c r="AZ25" s="71">
        <v>0</v>
      </c>
      <c r="BA25" s="71"/>
      <c r="BB25" s="71">
        <v>47</v>
      </c>
      <c r="BC25" s="71">
        <v>39</v>
      </c>
      <c r="BD25" s="71">
        <v>34</v>
      </c>
      <c r="BE25" s="71">
        <v>88</v>
      </c>
      <c r="BF25" s="71">
        <v>260</v>
      </c>
      <c r="BG25" s="71">
        <v>383</v>
      </c>
      <c r="BH25" s="71"/>
      <c r="BI25" s="71">
        <v>6</v>
      </c>
      <c r="BJ25" s="71">
        <v>5</v>
      </c>
      <c r="BK25" s="71">
        <v>17</v>
      </c>
      <c r="BL25" s="71">
        <v>5</v>
      </c>
      <c r="BM25" s="71"/>
      <c r="BN25" s="71">
        <v>64</v>
      </c>
      <c r="BO25" s="71">
        <v>58</v>
      </c>
      <c r="BP25" s="71"/>
      <c r="BQ25" s="71">
        <v>23</v>
      </c>
      <c r="BR25" s="71">
        <v>53</v>
      </c>
      <c r="BS25" s="71">
        <v>17</v>
      </c>
      <c r="BT25" s="71">
        <v>31</v>
      </c>
      <c r="BU25" s="71">
        <v>30</v>
      </c>
      <c r="BV25" s="71">
        <v>156</v>
      </c>
      <c r="BW25" s="71">
        <v>0</v>
      </c>
      <c r="BX25" s="71">
        <v>0</v>
      </c>
      <c r="BY25" s="23"/>
      <c r="BZ25" s="47"/>
      <c r="CA25" s="23"/>
      <c r="CB25" s="23"/>
      <c r="CC25" s="45"/>
      <c r="CE25" s="68"/>
    </row>
    <row r="26" spans="1:85" s="5" customFormat="1">
      <c r="A26" s="20">
        <f t="shared" si="5"/>
        <v>43817</v>
      </c>
      <c r="B26" s="46" t="s">
        <v>55</v>
      </c>
      <c r="C26" s="22"/>
      <c r="D26" s="71">
        <v>0</v>
      </c>
      <c r="E26" s="71">
        <v>64</v>
      </c>
      <c r="F26" s="71">
        <v>79</v>
      </c>
      <c r="G26" s="71">
        <v>58</v>
      </c>
      <c r="H26" s="71">
        <v>0</v>
      </c>
      <c r="I26" s="71">
        <v>0</v>
      </c>
      <c r="J26" s="71">
        <v>92</v>
      </c>
      <c r="K26" s="71">
        <v>42</v>
      </c>
      <c r="L26" s="71">
        <v>432</v>
      </c>
      <c r="M26" s="71">
        <v>796</v>
      </c>
      <c r="N26" s="71"/>
      <c r="O26" s="71">
        <v>181</v>
      </c>
      <c r="P26" s="71">
        <v>60</v>
      </c>
      <c r="Q26" s="71"/>
      <c r="R26" s="71">
        <v>0</v>
      </c>
      <c r="S26" s="71">
        <v>0</v>
      </c>
      <c r="T26" s="71">
        <v>0</v>
      </c>
      <c r="U26" s="71">
        <v>0</v>
      </c>
      <c r="V26" s="71">
        <v>463</v>
      </c>
      <c r="W26" s="71">
        <v>302</v>
      </c>
      <c r="X26" s="71">
        <v>0</v>
      </c>
      <c r="Y26" s="71">
        <v>0</v>
      </c>
      <c r="Z26" s="71"/>
      <c r="AA26" s="71">
        <v>116</v>
      </c>
      <c r="AB26" s="71">
        <v>38</v>
      </c>
      <c r="AC26" s="71">
        <v>178</v>
      </c>
      <c r="AD26" s="71">
        <v>94</v>
      </c>
      <c r="AE26" s="71">
        <v>440</v>
      </c>
      <c r="AF26" s="71">
        <v>454</v>
      </c>
      <c r="AG26" s="71">
        <v>0</v>
      </c>
      <c r="AH26" s="71">
        <v>0</v>
      </c>
      <c r="AI26" s="71"/>
      <c r="AJ26" s="71">
        <v>42</v>
      </c>
      <c r="AK26" s="71">
        <v>69</v>
      </c>
      <c r="AL26" s="71">
        <v>46</v>
      </c>
      <c r="AM26" s="71">
        <v>136</v>
      </c>
      <c r="AN26" s="71">
        <v>473</v>
      </c>
      <c r="AO26" s="71">
        <v>447</v>
      </c>
      <c r="AP26" s="71">
        <v>0</v>
      </c>
      <c r="AQ26" s="71">
        <v>0</v>
      </c>
      <c r="AR26" s="71"/>
      <c r="AS26" s="71">
        <v>140</v>
      </c>
      <c r="AT26" s="71">
        <v>78</v>
      </c>
      <c r="AU26" s="71"/>
      <c r="AV26" s="71">
        <v>0</v>
      </c>
      <c r="AW26" s="71">
        <v>0</v>
      </c>
      <c r="AX26" s="71">
        <v>132</v>
      </c>
      <c r="AY26" s="71">
        <v>118</v>
      </c>
      <c r="AZ26" s="71">
        <v>0</v>
      </c>
      <c r="BA26" s="71"/>
      <c r="BB26" s="71">
        <v>47</v>
      </c>
      <c r="BC26" s="71">
        <v>40</v>
      </c>
      <c r="BD26" s="71">
        <v>34</v>
      </c>
      <c r="BE26" s="71">
        <v>88</v>
      </c>
      <c r="BF26" s="71">
        <v>256</v>
      </c>
      <c r="BG26" s="71">
        <v>381</v>
      </c>
      <c r="BH26" s="71"/>
      <c r="BI26" s="71">
        <v>6</v>
      </c>
      <c r="BJ26" s="71">
        <v>5</v>
      </c>
      <c r="BK26" s="71">
        <v>17</v>
      </c>
      <c r="BL26" s="71">
        <v>5</v>
      </c>
      <c r="BM26" s="71"/>
      <c r="BN26" s="71">
        <v>65</v>
      </c>
      <c r="BO26" s="71">
        <v>58</v>
      </c>
      <c r="BP26" s="71"/>
      <c r="BQ26" s="71">
        <v>23</v>
      </c>
      <c r="BR26" s="71">
        <v>54</v>
      </c>
      <c r="BS26" s="71">
        <v>17</v>
      </c>
      <c r="BT26" s="71">
        <v>31</v>
      </c>
      <c r="BU26" s="71">
        <v>30</v>
      </c>
      <c r="BV26" s="71">
        <v>156</v>
      </c>
      <c r="BW26" s="71">
        <v>0</v>
      </c>
      <c r="BX26" s="71">
        <v>0</v>
      </c>
      <c r="BY26" s="23"/>
      <c r="BZ26" s="47"/>
      <c r="CA26" s="23"/>
      <c r="CB26" s="23"/>
      <c r="CC26" s="45"/>
      <c r="CE26" s="68"/>
    </row>
    <row r="27" spans="1:85" s="52" customFormat="1">
      <c r="A27" s="20">
        <f t="shared" si="5"/>
        <v>43817</v>
      </c>
      <c r="B27" s="21" t="s">
        <v>56</v>
      </c>
      <c r="C27" s="22"/>
      <c r="D27" s="71">
        <v>0</v>
      </c>
      <c r="E27" s="71">
        <v>64</v>
      </c>
      <c r="F27" s="71">
        <v>79</v>
      </c>
      <c r="G27" s="71">
        <v>58</v>
      </c>
      <c r="H27" s="71">
        <v>0</v>
      </c>
      <c r="I27" s="71">
        <v>0</v>
      </c>
      <c r="J27" s="71">
        <v>93</v>
      </c>
      <c r="K27" s="71">
        <v>40</v>
      </c>
      <c r="L27" s="71">
        <v>430</v>
      </c>
      <c r="M27" s="71">
        <v>795</v>
      </c>
      <c r="N27" s="71"/>
      <c r="O27" s="71">
        <v>181</v>
      </c>
      <c r="P27" s="71">
        <v>60</v>
      </c>
      <c r="Q27" s="71"/>
      <c r="R27" s="71">
        <v>0</v>
      </c>
      <c r="S27" s="71">
        <v>0</v>
      </c>
      <c r="T27" s="71">
        <v>0</v>
      </c>
      <c r="U27" s="71">
        <v>0</v>
      </c>
      <c r="V27" s="71">
        <v>465</v>
      </c>
      <c r="W27" s="71">
        <v>302</v>
      </c>
      <c r="X27" s="71">
        <v>0</v>
      </c>
      <c r="Y27" s="71">
        <v>0</v>
      </c>
      <c r="Z27" s="71"/>
      <c r="AA27" s="71">
        <v>118</v>
      </c>
      <c r="AB27" s="71">
        <v>38</v>
      </c>
      <c r="AC27" s="71">
        <v>178</v>
      </c>
      <c r="AD27" s="71">
        <v>88</v>
      </c>
      <c r="AE27" s="71">
        <v>446</v>
      </c>
      <c r="AF27" s="71">
        <v>461</v>
      </c>
      <c r="AG27" s="71">
        <v>0</v>
      </c>
      <c r="AH27" s="71">
        <v>0</v>
      </c>
      <c r="AI27" s="71"/>
      <c r="AJ27" s="71">
        <v>43</v>
      </c>
      <c r="AK27" s="71">
        <v>70</v>
      </c>
      <c r="AL27" s="71">
        <v>46</v>
      </c>
      <c r="AM27" s="71">
        <v>135</v>
      </c>
      <c r="AN27" s="71">
        <v>456</v>
      </c>
      <c r="AO27" s="71">
        <v>448</v>
      </c>
      <c r="AP27" s="71">
        <v>0</v>
      </c>
      <c r="AQ27" s="71">
        <v>0</v>
      </c>
      <c r="AR27" s="71"/>
      <c r="AS27" s="71">
        <v>137</v>
      </c>
      <c r="AT27" s="71">
        <v>79</v>
      </c>
      <c r="AU27" s="71"/>
      <c r="AV27" s="71">
        <v>0</v>
      </c>
      <c r="AW27" s="71">
        <v>0</v>
      </c>
      <c r="AX27" s="71">
        <v>132</v>
      </c>
      <c r="AY27" s="71">
        <v>118</v>
      </c>
      <c r="AZ27" s="71">
        <v>0</v>
      </c>
      <c r="BA27" s="71"/>
      <c r="BB27" s="71">
        <v>47</v>
      </c>
      <c r="BC27" s="71">
        <v>40</v>
      </c>
      <c r="BD27" s="71">
        <v>34</v>
      </c>
      <c r="BE27" s="71">
        <v>87</v>
      </c>
      <c r="BF27" s="71">
        <v>258</v>
      </c>
      <c r="BG27" s="71">
        <v>379</v>
      </c>
      <c r="BH27" s="71"/>
      <c r="BI27" s="71">
        <v>6</v>
      </c>
      <c r="BJ27" s="71">
        <v>5</v>
      </c>
      <c r="BK27" s="71">
        <v>17</v>
      </c>
      <c r="BL27" s="71">
        <v>5</v>
      </c>
      <c r="BM27" s="71"/>
      <c r="BN27" s="71">
        <v>66</v>
      </c>
      <c r="BO27" s="71">
        <v>59</v>
      </c>
      <c r="BP27" s="71"/>
      <c r="BQ27" s="71">
        <v>23</v>
      </c>
      <c r="BR27" s="71">
        <v>54</v>
      </c>
      <c r="BS27" s="71">
        <v>17</v>
      </c>
      <c r="BT27" s="71">
        <v>31</v>
      </c>
      <c r="BU27" s="71">
        <v>30</v>
      </c>
      <c r="BV27" s="71">
        <v>156</v>
      </c>
      <c r="BW27" s="71">
        <v>0</v>
      </c>
      <c r="BX27" s="71">
        <v>0</v>
      </c>
      <c r="BY27" s="23"/>
      <c r="BZ27" s="47"/>
      <c r="CA27" s="23"/>
      <c r="CB27" s="23"/>
      <c r="CC27" s="45"/>
      <c r="CD27" s="5"/>
      <c r="CE27" s="68"/>
      <c r="CG27" s="5"/>
    </row>
    <row r="28" spans="1:85" s="5" customFormat="1">
      <c r="A28" s="20">
        <f t="shared" si="5"/>
        <v>43817</v>
      </c>
      <c r="B28" s="21" t="s">
        <v>57</v>
      </c>
      <c r="C28" s="22"/>
      <c r="D28" s="71">
        <v>0</v>
      </c>
      <c r="E28" s="71">
        <v>64</v>
      </c>
      <c r="F28" s="71">
        <v>79</v>
      </c>
      <c r="G28" s="71">
        <v>58</v>
      </c>
      <c r="H28" s="71">
        <v>0</v>
      </c>
      <c r="I28" s="71">
        <v>0</v>
      </c>
      <c r="J28" s="71">
        <v>94</v>
      </c>
      <c r="K28" s="71">
        <v>40</v>
      </c>
      <c r="L28" s="71">
        <v>431</v>
      </c>
      <c r="M28" s="71">
        <v>794</v>
      </c>
      <c r="N28" s="71"/>
      <c r="O28" s="71">
        <v>180</v>
      </c>
      <c r="P28" s="71">
        <v>60</v>
      </c>
      <c r="Q28" s="71"/>
      <c r="R28" s="71">
        <v>0</v>
      </c>
      <c r="S28" s="71">
        <v>0</v>
      </c>
      <c r="T28" s="71">
        <v>0</v>
      </c>
      <c r="U28" s="71">
        <v>0</v>
      </c>
      <c r="V28" s="71">
        <v>465</v>
      </c>
      <c r="W28" s="71">
        <v>302</v>
      </c>
      <c r="X28" s="71">
        <v>0</v>
      </c>
      <c r="Y28" s="71">
        <v>0</v>
      </c>
      <c r="Z28" s="71"/>
      <c r="AA28" s="71">
        <v>117</v>
      </c>
      <c r="AB28" s="71">
        <v>38</v>
      </c>
      <c r="AC28" s="71">
        <v>178</v>
      </c>
      <c r="AD28" s="71">
        <v>92</v>
      </c>
      <c r="AE28" s="71">
        <v>448</v>
      </c>
      <c r="AF28" s="71">
        <v>463</v>
      </c>
      <c r="AG28" s="71">
        <v>0</v>
      </c>
      <c r="AH28" s="71">
        <v>0</v>
      </c>
      <c r="AI28" s="71"/>
      <c r="AJ28" s="71">
        <v>40</v>
      </c>
      <c r="AK28" s="71">
        <v>69</v>
      </c>
      <c r="AL28" s="71">
        <v>45</v>
      </c>
      <c r="AM28" s="71">
        <v>136</v>
      </c>
      <c r="AN28" s="71">
        <v>469</v>
      </c>
      <c r="AO28" s="71">
        <v>449</v>
      </c>
      <c r="AP28" s="71">
        <v>0</v>
      </c>
      <c r="AQ28" s="71">
        <v>0</v>
      </c>
      <c r="AR28" s="71"/>
      <c r="AS28" s="71">
        <v>137</v>
      </c>
      <c r="AT28" s="71">
        <v>77</v>
      </c>
      <c r="AU28" s="71"/>
      <c r="AV28" s="71">
        <v>0</v>
      </c>
      <c r="AW28" s="71">
        <v>0</v>
      </c>
      <c r="AX28" s="71">
        <v>132</v>
      </c>
      <c r="AY28" s="71">
        <v>118</v>
      </c>
      <c r="AZ28" s="71">
        <v>0</v>
      </c>
      <c r="BA28" s="71"/>
      <c r="BB28" s="71">
        <v>47</v>
      </c>
      <c r="BC28" s="71">
        <v>40</v>
      </c>
      <c r="BD28" s="71">
        <v>34</v>
      </c>
      <c r="BE28" s="71">
        <v>88</v>
      </c>
      <c r="BF28" s="71">
        <v>259</v>
      </c>
      <c r="BG28" s="71">
        <v>379</v>
      </c>
      <c r="BH28" s="71"/>
      <c r="BI28" s="71">
        <v>6</v>
      </c>
      <c r="BJ28" s="71">
        <v>5</v>
      </c>
      <c r="BK28" s="71">
        <v>17</v>
      </c>
      <c r="BL28" s="71">
        <v>5</v>
      </c>
      <c r="BM28" s="71"/>
      <c r="BN28" s="71">
        <v>67</v>
      </c>
      <c r="BO28" s="71">
        <v>59</v>
      </c>
      <c r="BP28" s="71"/>
      <c r="BQ28" s="71">
        <v>24</v>
      </c>
      <c r="BR28" s="71">
        <v>54</v>
      </c>
      <c r="BS28" s="71">
        <v>17</v>
      </c>
      <c r="BT28" s="71">
        <v>31</v>
      </c>
      <c r="BU28" s="71">
        <v>30</v>
      </c>
      <c r="BV28" s="71">
        <v>156</v>
      </c>
      <c r="BW28" s="71">
        <v>0</v>
      </c>
      <c r="BX28" s="71">
        <v>0</v>
      </c>
      <c r="BY28" s="23"/>
      <c r="BZ28" s="47"/>
      <c r="CA28" s="23"/>
      <c r="CB28" s="23"/>
      <c r="CC28" s="45"/>
      <c r="CE28" s="68"/>
    </row>
    <row r="29" spans="1:85" s="5" customFormat="1">
      <c r="A29" s="20">
        <f t="shared" si="5"/>
        <v>43817</v>
      </c>
      <c r="B29" s="21" t="s">
        <v>58</v>
      </c>
      <c r="C29" s="22"/>
      <c r="D29" s="71">
        <v>0</v>
      </c>
      <c r="E29" s="71">
        <v>64</v>
      </c>
      <c r="F29" s="71">
        <v>79</v>
      </c>
      <c r="G29" s="71">
        <v>58</v>
      </c>
      <c r="H29" s="71">
        <v>0</v>
      </c>
      <c r="I29" s="71">
        <v>0</v>
      </c>
      <c r="J29" s="71">
        <v>94</v>
      </c>
      <c r="K29" s="71">
        <v>41</v>
      </c>
      <c r="L29" s="71">
        <v>430</v>
      </c>
      <c r="M29" s="71">
        <v>794</v>
      </c>
      <c r="N29" s="71"/>
      <c r="O29" s="71">
        <v>181</v>
      </c>
      <c r="P29" s="71">
        <v>60</v>
      </c>
      <c r="Q29" s="71"/>
      <c r="R29" s="71">
        <v>0</v>
      </c>
      <c r="S29" s="71">
        <v>0</v>
      </c>
      <c r="T29" s="71">
        <v>0</v>
      </c>
      <c r="U29" s="71">
        <v>0</v>
      </c>
      <c r="V29" s="71">
        <v>465</v>
      </c>
      <c r="W29" s="71">
        <v>302</v>
      </c>
      <c r="X29" s="71">
        <v>0</v>
      </c>
      <c r="Y29" s="71">
        <v>0</v>
      </c>
      <c r="Z29" s="71"/>
      <c r="AA29" s="71">
        <v>117</v>
      </c>
      <c r="AB29" s="71">
        <v>38</v>
      </c>
      <c r="AC29" s="71">
        <v>177</v>
      </c>
      <c r="AD29" s="71">
        <v>97</v>
      </c>
      <c r="AE29" s="71">
        <v>449</v>
      </c>
      <c r="AF29" s="71">
        <v>463</v>
      </c>
      <c r="AG29" s="71">
        <v>0</v>
      </c>
      <c r="AH29" s="71">
        <v>0</v>
      </c>
      <c r="AI29" s="71"/>
      <c r="AJ29" s="71">
        <v>39</v>
      </c>
      <c r="AK29" s="71">
        <v>68</v>
      </c>
      <c r="AL29" s="71">
        <v>45</v>
      </c>
      <c r="AM29" s="71">
        <v>136</v>
      </c>
      <c r="AN29" s="71">
        <v>481</v>
      </c>
      <c r="AO29" s="71">
        <v>449</v>
      </c>
      <c r="AP29" s="71">
        <v>0</v>
      </c>
      <c r="AQ29" s="71">
        <v>0</v>
      </c>
      <c r="AR29" s="71"/>
      <c r="AS29" s="71">
        <v>138</v>
      </c>
      <c r="AT29" s="71">
        <v>77</v>
      </c>
      <c r="AU29" s="71"/>
      <c r="AV29" s="71">
        <v>0</v>
      </c>
      <c r="AW29" s="71">
        <v>0</v>
      </c>
      <c r="AX29" s="71">
        <v>132</v>
      </c>
      <c r="AY29" s="71">
        <v>118</v>
      </c>
      <c r="AZ29" s="71">
        <v>0</v>
      </c>
      <c r="BA29" s="71"/>
      <c r="BB29" s="71">
        <v>47</v>
      </c>
      <c r="BC29" s="71">
        <v>40</v>
      </c>
      <c r="BD29" s="71">
        <v>34</v>
      </c>
      <c r="BE29" s="71">
        <v>88</v>
      </c>
      <c r="BF29" s="71">
        <v>258</v>
      </c>
      <c r="BG29" s="71">
        <v>383</v>
      </c>
      <c r="BH29" s="71"/>
      <c r="BI29" s="71">
        <v>6</v>
      </c>
      <c r="BJ29" s="71">
        <v>5</v>
      </c>
      <c r="BK29" s="71">
        <v>17</v>
      </c>
      <c r="BL29" s="71">
        <v>5</v>
      </c>
      <c r="BM29" s="71"/>
      <c r="BN29" s="71">
        <v>66</v>
      </c>
      <c r="BO29" s="71">
        <v>59</v>
      </c>
      <c r="BP29" s="71"/>
      <c r="BQ29" s="71">
        <v>24</v>
      </c>
      <c r="BR29" s="71">
        <v>54</v>
      </c>
      <c r="BS29" s="71">
        <v>17</v>
      </c>
      <c r="BT29" s="71">
        <v>32</v>
      </c>
      <c r="BU29" s="71">
        <v>30</v>
      </c>
      <c r="BV29" s="71">
        <v>156</v>
      </c>
      <c r="BW29" s="71">
        <v>0</v>
      </c>
      <c r="BX29" s="71">
        <v>0</v>
      </c>
      <c r="BY29" s="23"/>
      <c r="BZ29" s="47"/>
      <c r="CA29" s="23"/>
      <c r="CB29" s="23"/>
      <c r="CC29" s="45"/>
      <c r="CE29" s="68"/>
    </row>
    <row r="30" spans="1:85" s="5" customFormat="1">
      <c r="A30" s="20">
        <f t="shared" si="5"/>
        <v>43817</v>
      </c>
      <c r="B30" s="46" t="s">
        <v>59</v>
      </c>
      <c r="C30" s="22"/>
      <c r="D30" s="71">
        <v>0</v>
      </c>
      <c r="E30" s="71">
        <v>63</v>
      </c>
      <c r="F30" s="71">
        <v>79</v>
      </c>
      <c r="G30" s="71">
        <v>58</v>
      </c>
      <c r="H30" s="71">
        <v>0</v>
      </c>
      <c r="I30" s="71">
        <v>0</v>
      </c>
      <c r="J30" s="71">
        <v>94</v>
      </c>
      <c r="K30" s="71">
        <v>39</v>
      </c>
      <c r="L30" s="71">
        <v>431</v>
      </c>
      <c r="M30" s="71">
        <v>795</v>
      </c>
      <c r="N30" s="71"/>
      <c r="O30" s="71">
        <v>178</v>
      </c>
      <c r="P30" s="71">
        <v>60</v>
      </c>
      <c r="Q30" s="71"/>
      <c r="R30" s="71">
        <v>0</v>
      </c>
      <c r="S30" s="71">
        <v>0</v>
      </c>
      <c r="T30" s="71">
        <v>0</v>
      </c>
      <c r="U30" s="71">
        <v>0</v>
      </c>
      <c r="V30" s="71">
        <v>465</v>
      </c>
      <c r="W30" s="71">
        <v>302</v>
      </c>
      <c r="X30" s="71">
        <v>0</v>
      </c>
      <c r="Y30" s="71">
        <v>0</v>
      </c>
      <c r="Z30" s="71"/>
      <c r="AA30" s="71">
        <v>117</v>
      </c>
      <c r="AB30" s="71">
        <v>38</v>
      </c>
      <c r="AC30" s="71">
        <v>176</v>
      </c>
      <c r="AD30" s="71">
        <v>94</v>
      </c>
      <c r="AE30" s="71">
        <v>445</v>
      </c>
      <c r="AF30" s="71">
        <v>460</v>
      </c>
      <c r="AG30" s="71">
        <v>0</v>
      </c>
      <c r="AH30" s="71">
        <v>0</v>
      </c>
      <c r="AI30" s="71"/>
      <c r="AJ30" s="71">
        <v>38</v>
      </c>
      <c r="AK30" s="71">
        <v>69</v>
      </c>
      <c r="AL30" s="71">
        <v>46</v>
      </c>
      <c r="AM30" s="71">
        <v>135</v>
      </c>
      <c r="AN30" s="71">
        <v>480</v>
      </c>
      <c r="AO30" s="71">
        <v>449</v>
      </c>
      <c r="AP30" s="71">
        <v>0</v>
      </c>
      <c r="AQ30" s="71">
        <v>0</v>
      </c>
      <c r="AR30" s="71"/>
      <c r="AS30" s="71">
        <v>138</v>
      </c>
      <c r="AT30" s="71">
        <v>76</v>
      </c>
      <c r="AU30" s="71"/>
      <c r="AV30" s="71">
        <v>0</v>
      </c>
      <c r="AW30" s="71">
        <v>0</v>
      </c>
      <c r="AX30" s="71">
        <v>132</v>
      </c>
      <c r="AY30" s="71">
        <v>118</v>
      </c>
      <c r="AZ30" s="71">
        <v>0</v>
      </c>
      <c r="BA30" s="71"/>
      <c r="BB30" s="71">
        <v>47</v>
      </c>
      <c r="BC30" s="71">
        <v>39</v>
      </c>
      <c r="BD30" s="71">
        <v>34</v>
      </c>
      <c r="BE30" s="71">
        <v>88</v>
      </c>
      <c r="BF30" s="71">
        <v>258</v>
      </c>
      <c r="BG30" s="71">
        <v>384</v>
      </c>
      <c r="BH30" s="71"/>
      <c r="BI30" s="71">
        <v>6</v>
      </c>
      <c r="BJ30" s="71">
        <v>5</v>
      </c>
      <c r="BK30" s="71">
        <v>17</v>
      </c>
      <c r="BL30" s="71">
        <v>5</v>
      </c>
      <c r="BM30" s="71"/>
      <c r="BN30" s="71">
        <v>66</v>
      </c>
      <c r="BO30" s="71">
        <v>59</v>
      </c>
      <c r="BP30" s="71"/>
      <c r="BQ30" s="71">
        <v>24</v>
      </c>
      <c r="BR30" s="71">
        <v>54</v>
      </c>
      <c r="BS30" s="71">
        <v>17</v>
      </c>
      <c r="BT30" s="71">
        <v>32</v>
      </c>
      <c r="BU30" s="71">
        <v>29</v>
      </c>
      <c r="BV30" s="71">
        <v>157</v>
      </c>
      <c r="BW30" s="71">
        <v>0</v>
      </c>
      <c r="BX30" s="71">
        <v>0</v>
      </c>
      <c r="BY30" s="23"/>
      <c r="BZ30" s="47"/>
      <c r="CA30" s="23"/>
      <c r="CB30" s="23"/>
      <c r="CC30" s="45"/>
      <c r="CE30" s="68"/>
    </row>
    <row r="31" spans="1:85" s="5" customFormat="1">
      <c r="A31" s="20">
        <f t="shared" si="5"/>
        <v>43817</v>
      </c>
      <c r="B31" s="21" t="s">
        <v>60</v>
      </c>
      <c r="C31" s="22"/>
      <c r="D31" s="71">
        <v>0</v>
      </c>
      <c r="E31" s="71">
        <v>63</v>
      </c>
      <c r="F31" s="71">
        <v>79</v>
      </c>
      <c r="G31" s="71">
        <v>58</v>
      </c>
      <c r="H31" s="71">
        <v>0</v>
      </c>
      <c r="I31" s="71">
        <v>0</v>
      </c>
      <c r="J31" s="71">
        <v>94</v>
      </c>
      <c r="K31" s="71">
        <v>39</v>
      </c>
      <c r="L31" s="71">
        <v>431</v>
      </c>
      <c r="M31" s="71">
        <v>782</v>
      </c>
      <c r="N31" s="71"/>
      <c r="O31" s="71">
        <v>179</v>
      </c>
      <c r="P31" s="71">
        <v>60</v>
      </c>
      <c r="Q31" s="71"/>
      <c r="R31" s="71">
        <v>0</v>
      </c>
      <c r="S31" s="71">
        <v>0</v>
      </c>
      <c r="T31" s="71">
        <v>0</v>
      </c>
      <c r="U31" s="71">
        <v>0</v>
      </c>
      <c r="V31" s="71">
        <v>464</v>
      </c>
      <c r="W31" s="71">
        <v>302</v>
      </c>
      <c r="X31" s="71">
        <v>0</v>
      </c>
      <c r="Y31" s="71">
        <v>0</v>
      </c>
      <c r="Z31" s="71"/>
      <c r="AA31" s="71">
        <v>117</v>
      </c>
      <c r="AB31" s="71">
        <v>38</v>
      </c>
      <c r="AC31" s="71">
        <v>175</v>
      </c>
      <c r="AD31" s="71">
        <v>97</v>
      </c>
      <c r="AE31" s="71">
        <v>444</v>
      </c>
      <c r="AF31" s="71">
        <v>458</v>
      </c>
      <c r="AG31" s="71">
        <v>0</v>
      </c>
      <c r="AH31" s="71">
        <v>0</v>
      </c>
      <c r="AI31" s="71"/>
      <c r="AJ31" s="71">
        <v>38</v>
      </c>
      <c r="AK31" s="71">
        <v>69</v>
      </c>
      <c r="AL31" s="71">
        <v>46</v>
      </c>
      <c r="AM31" s="71">
        <v>134</v>
      </c>
      <c r="AN31" s="71">
        <v>476</v>
      </c>
      <c r="AO31" s="71">
        <v>445</v>
      </c>
      <c r="AP31" s="71">
        <v>0</v>
      </c>
      <c r="AQ31" s="71">
        <v>0</v>
      </c>
      <c r="AR31" s="71"/>
      <c r="AS31" s="71">
        <v>137</v>
      </c>
      <c r="AT31" s="71">
        <v>78</v>
      </c>
      <c r="AU31" s="71"/>
      <c r="AV31" s="71">
        <v>0</v>
      </c>
      <c r="AW31" s="71">
        <v>0</v>
      </c>
      <c r="AX31" s="71">
        <v>132</v>
      </c>
      <c r="AY31" s="71">
        <v>117</v>
      </c>
      <c r="AZ31" s="71">
        <v>0</v>
      </c>
      <c r="BA31" s="71"/>
      <c r="BB31" s="71">
        <v>47</v>
      </c>
      <c r="BC31" s="71">
        <v>39</v>
      </c>
      <c r="BD31" s="71">
        <v>34</v>
      </c>
      <c r="BE31" s="71">
        <v>88</v>
      </c>
      <c r="BF31" s="71">
        <v>258</v>
      </c>
      <c r="BG31" s="71">
        <v>385</v>
      </c>
      <c r="BH31" s="71"/>
      <c r="BI31" s="71">
        <v>6</v>
      </c>
      <c r="BJ31" s="71">
        <v>5</v>
      </c>
      <c r="BK31" s="71">
        <v>17</v>
      </c>
      <c r="BL31" s="71">
        <v>5</v>
      </c>
      <c r="BM31" s="71"/>
      <c r="BN31" s="71">
        <v>66</v>
      </c>
      <c r="BO31" s="71">
        <v>59</v>
      </c>
      <c r="BP31" s="71"/>
      <c r="BQ31" s="71">
        <v>24</v>
      </c>
      <c r="BR31" s="71">
        <v>54</v>
      </c>
      <c r="BS31" s="71">
        <v>17</v>
      </c>
      <c r="BT31" s="71">
        <v>32</v>
      </c>
      <c r="BU31" s="71">
        <v>30</v>
      </c>
      <c r="BV31" s="71">
        <v>157</v>
      </c>
      <c r="BW31" s="71">
        <v>0</v>
      </c>
      <c r="BX31" s="71">
        <v>0</v>
      </c>
      <c r="BY31" s="23"/>
      <c r="BZ31" s="47"/>
      <c r="CA31" s="23"/>
      <c r="CB31" s="23"/>
      <c r="CC31" s="45"/>
      <c r="CE31" s="68"/>
    </row>
    <row r="32" spans="1:85" s="5" customFormat="1">
      <c r="A32" s="20">
        <f t="shared" si="5"/>
        <v>43817</v>
      </c>
      <c r="B32" s="21" t="s">
        <v>61</v>
      </c>
      <c r="C32" s="22"/>
      <c r="D32" s="71">
        <v>0</v>
      </c>
      <c r="E32" s="71">
        <v>63</v>
      </c>
      <c r="F32" s="71">
        <v>79</v>
      </c>
      <c r="G32" s="71">
        <v>58</v>
      </c>
      <c r="H32" s="71">
        <v>0</v>
      </c>
      <c r="I32" s="71">
        <v>0</v>
      </c>
      <c r="J32" s="71">
        <v>92</v>
      </c>
      <c r="K32" s="71">
        <v>39</v>
      </c>
      <c r="L32" s="71">
        <v>430</v>
      </c>
      <c r="M32" s="71">
        <v>795</v>
      </c>
      <c r="N32" s="71"/>
      <c r="O32" s="71">
        <v>181</v>
      </c>
      <c r="P32" s="71">
        <v>60</v>
      </c>
      <c r="Q32" s="71"/>
      <c r="R32" s="71">
        <v>0</v>
      </c>
      <c r="S32" s="71">
        <v>0</v>
      </c>
      <c r="T32" s="71">
        <v>0</v>
      </c>
      <c r="U32" s="71">
        <v>0</v>
      </c>
      <c r="V32" s="71">
        <v>463</v>
      </c>
      <c r="W32" s="71">
        <v>302</v>
      </c>
      <c r="X32" s="71">
        <v>0</v>
      </c>
      <c r="Y32" s="71">
        <v>0</v>
      </c>
      <c r="Z32" s="71"/>
      <c r="AA32" s="71">
        <v>117</v>
      </c>
      <c r="AB32" s="71">
        <v>38</v>
      </c>
      <c r="AC32" s="71">
        <v>175</v>
      </c>
      <c r="AD32" s="71">
        <v>95</v>
      </c>
      <c r="AE32" s="71">
        <v>440</v>
      </c>
      <c r="AF32" s="71">
        <v>453</v>
      </c>
      <c r="AG32" s="71">
        <v>0</v>
      </c>
      <c r="AH32" s="71">
        <v>0</v>
      </c>
      <c r="AI32" s="71"/>
      <c r="AJ32" s="71">
        <v>39</v>
      </c>
      <c r="AK32" s="71">
        <v>67</v>
      </c>
      <c r="AL32" s="71">
        <v>46</v>
      </c>
      <c r="AM32" s="71">
        <v>135</v>
      </c>
      <c r="AN32" s="71">
        <v>471</v>
      </c>
      <c r="AO32" s="71">
        <v>437</v>
      </c>
      <c r="AP32" s="71">
        <v>0</v>
      </c>
      <c r="AQ32" s="71">
        <v>0</v>
      </c>
      <c r="AR32" s="71"/>
      <c r="AS32" s="71">
        <v>138</v>
      </c>
      <c r="AT32" s="71">
        <v>77</v>
      </c>
      <c r="AU32" s="71"/>
      <c r="AV32" s="71">
        <v>0</v>
      </c>
      <c r="AW32" s="71">
        <v>0</v>
      </c>
      <c r="AX32" s="71">
        <v>132</v>
      </c>
      <c r="AY32" s="71">
        <v>116</v>
      </c>
      <c r="AZ32" s="71">
        <v>0</v>
      </c>
      <c r="BA32" s="71"/>
      <c r="BB32" s="71">
        <v>47</v>
      </c>
      <c r="BC32" s="71">
        <v>39</v>
      </c>
      <c r="BD32" s="71">
        <v>34</v>
      </c>
      <c r="BE32" s="71">
        <v>87</v>
      </c>
      <c r="BF32" s="71">
        <v>258</v>
      </c>
      <c r="BG32" s="71">
        <v>385</v>
      </c>
      <c r="BH32" s="71"/>
      <c r="BI32" s="71">
        <v>6</v>
      </c>
      <c r="BJ32" s="71">
        <v>5</v>
      </c>
      <c r="BK32" s="71">
        <v>17</v>
      </c>
      <c r="BL32" s="71">
        <v>5</v>
      </c>
      <c r="BM32" s="71"/>
      <c r="BN32" s="71">
        <v>66</v>
      </c>
      <c r="BO32" s="71">
        <v>59</v>
      </c>
      <c r="BP32" s="71"/>
      <c r="BQ32" s="71">
        <v>24</v>
      </c>
      <c r="BR32" s="71">
        <v>54</v>
      </c>
      <c r="BS32" s="71">
        <v>17</v>
      </c>
      <c r="BT32" s="71">
        <v>33</v>
      </c>
      <c r="BU32" s="71">
        <v>30</v>
      </c>
      <c r="BV32" s="71">
        <v>156</v>
      </c>
      <c r="BW32" s="71">
        <v>0</v>
      </c>
      <c r="BX32" s="71">
        <v>0</v>
      </c>
      <c r="BY32" s="23"/>
      <c r="BZ32" s="47"/>
      <c r="CA32" s="23"/>
      <c r="CB32" s="23"/>
      <c r="CC32" s="45"/>
      <c r="CE32" s="68"/>
    </row>
    <row r="33" spans="1:83" s="5" customFormat="1">
      <c r="A33" s="20">
        <f t="shared" si="5"/>
        <v>43817</v>
      </c>
      <c r="B33" s="21" t="s">
        <v>62</v>
      </c>
      <c r="C33" s="22"/>
      <c r="D33" s="71">
        <v>0</v>
      </c>
      <c r="E33" s="71">
        <v>63</v>
      </c>
      <c r="F33" s="71">
        <v>79</v>
      </c>
      <c r="G33" s="71">
        <v>58</v>
      </c>
      <c r="H33" s="71">
        <v>0</v>
      </c>
      <c r="I33" s="71">
        <v>0</v>
      </c>
      <c r="J33" s="71">
        <v>92</v>
      </c>
      <c r="K33" s="71">
        <v>38</v>
      </c>
      <c r="L33" s="71">
        <v>431</v>
      </c>
      <c r="M33" s="71">
        <v>794</v>
      </c>
      <c r="N33" s="71"/>
      <c r="O33" s="71">
        <v>179</v>
      </c>
      <c r="P33" s="71">
        <v>60</v>
      </c>
      <c r="Q33" s="71"/>
      <c r="R33" s="71">
        <v>0</v>
      </c>
      <c r="S33" s="71">
        <v>0</v>
      </c>
      <c r="T33" s="71">
        <v>0</v>
      </c>
      <c r="U33" s="71">
        <v>0</v>
      </c>
      <c r="V33" s="71">
        <v>464</v>
      </c>
      <c r="W33" s="71">
        <v>301</v>
      </c>
      <c r="X33" s="71">
        <v>0</v>
      </c>
      <c r="Y33" s="71">
        <v>0</v>
      </c>
      <c r="Z33" s="71"/>
      <c r="AA33" s="71">
        <v>117</v>
      </c>
      <c r="AB33" s="71">
        <v>38</v>
      </c>
      <c r="AC33" s="71">
        <v>173</v>
      </c>
      <c r="AD33" s="71">
        <v>96</v>
      </c>
      <c r="AE33" s="71">
        <v>440</v>
      </c>
      <c r="AF33" s="71">
        <v>453</v>
      </c>
      <c r="AG33" s="71">
        <v>0</v>
      </c>
      <c r="AH33" s="71">
        <v>0</v>
      </c>
      <c r="AI33" s="71"/>
      <c r="AJ33" s="71">
        <v>38</v>
      </c>
      <c r="AK33" s="71">
        <v>68</v>
      </c>
      <c r="AL33" s="71">
        <v>46</v>
      </c>
      <c r="AM33" s="71">
        <v>134</v>
      </c>
      <c r="AN33" s="71">
        <v>471</v>
      </c>
      <c r="AO33" s="71">
        <v>437</v>
      </c>
      <c r="AP33" s="71">
        <v>0</v>
      </c>
      <c r="AQ33" s="71">
        <v>0</v>
      </c>
      <c r="AR33" s="71"/>
      <c r="AS33" s="71">
        <v>138</v>
      </c>
      <c r="AT33" s="71">
        <v>77</v>
      </c>
      <c r="AU33" s="71"/>
      <c r="AV33" s="71">
        <v>0</v>
      </c>
      <c r="AW33" s="71">
        <v>0</v>
      </c>
      <c r="AX33" s="71">
        <v>132</v>
      </c>
      <c r="AY33" s="71">
        <v>117</v>
      </c>
      <c r="AZ33" s="71">
        <v>0</v>
      </c>
      <c r="BA33" s="71"/>
      <c r="BB33" s="71">
        <v>47</v>
      </c>
      <c r="BC33" s="71">
        <v>39</v>
      </c>
      <c r="BD33" s="71">
        <v>34</v>
      </c>
      <c r="BE33" s="71">
        <v>88</v>
      </c>
      <c r="BF33" s="71">
        <v>257</v>
      </c>
      <c r="BG33" s="71">
        <v>385</v>
      </c>
      <c r="BH33" s="71"/>
      <c r="BI33" s="71">
        <v>6</v>
      </c>
      <c r="BJ33" s="71">
        <v>5</v>
      </c>
      <c r="BK33" s="71">
        <v>17</v>
      </c>
      <c r="BL33" s="71">
        <v>5</v>
      </c>
      <c r="BM33" s="71"/>
      <c r="BN33" s="71">
        <v>66</v>
      </c>
      <c r="BO33" s="71">
        <v>59</v>
      </c>
      <c r="BP33" s="71"/>
      <c r="BQ33" s="71">
        <v>24</v>
      </c>
      <c r="BR33" s="71">
        <v>54</v>
      </c>
      <c r="BS33" s="71">
        <v>17</v>
      </c>
      <c r="BT33" s="71">
        <v>33</v>
      </c>
      <c r="BU33" s="71">
        <v>30</v>
      </c>
      <c r="BV33" s="71">
        <v>157</v>
      </c>
      <c r="BW33" s="71">
        <v>0</v>
      </c>
      <c r="BX33" s="71">
        <v>0</v>
      </c>
      <c r="BY33" s="23"/>
      <c r="BZ33" s="47"/>
      <c r="CA33" s="23"/>
      <c r="CB33" s="23"/>
      <c r="CC33" s="45"/>
      <c r="CE33" s="68"/>
    </row>
    <row r="34" spans="1:83" s="5" customFormat="1">
      <c r="A34" s="20">
        <f t="shared" si="5"/>
        <v>43817</v>
      </c>
      <c r="B34" s="21" t="s">
        <v>63</v>
      </c>
      <c r="C34" s="22"/>
      <c r="D34" s="71">
        <v>0</v>
      </c>
      <c r="E34" s="71">
        <v>64</v>
      </c>
      <c r="F34" s="71">
        <v>80</v>
      </c>
      <c r="G34" s="71">
        <v>58</v>
      </c>
      <c r="H34" s="71">
        <v>0</v>
      </c>
      <c r="I34" s="71">
        <v>0</v>
      </c>
      <c r="J34" s="71">
        <v>92</v>
      </c>
      <c r="K34" s="71">
        <v>41</v>
      </c>
      <c r="L34" s="71">
        <v>430</v>
      </c>
      <c r="M34" s="71">
        <v>794</v>
      </c>
      <c r="N34" s="71"/>
      <c r="O34" s="71">
        <v>180</v>
      </c>
      <c r="P34" s="71">
        <v>60</v>
      </c>
      <c r="Q34" s="71"/>
      <c r="R34" s="71">
        <v>0</v>
      </c>
      <c r="S34" s="71">
        <v>0</v>
      </c>
      <c r="T34" s="71">
        <v>0</v>
      </c>
      <c r="U34" s="71">
        <v>0</v>
      </c>
      <c r="V34" s="71">
        <v>465</v>
      </c>
      <c r="W34" s="71">
        <v>302</v>
      </c>
      <c r="X34" s="71">
        <v>0</v>
      </c>
      <c r="Y34" s="71">
        <v>0</v>
      </c>
      <c r="Z34" s="71"/>
      <c r="AA34" s="71">
        <v>116</v>
      </c>
      <c r="AB34" s="71">
        <v>37</v>
      </c>
      <c r="AC34" s="71">
        <v>175</v>
      </c>
      <c r="AD34" s="71">
        <v>98</v>
      </c>
      <c r="AE34" s="71">
        <v>441</v>
      </c>
      <c r="AF34" s="71">
        <v>454</v>
      </c>
      <c r="AG34" s="71">
        <v>0</v>
      </c>
      <c r="AH34" s="71">
        <v>0</v>
      </c>
      <c r="AI34" s="71"/>
      <c r="AJ34" s="71">
        <v>41</v>
      </c>
      <c r="AK34" s="71">
        <v>67</v>
      </c>
      <c r="AL34" s="71">
        <v>45</v>
      </c>
      <c r="AM34" s="71">
        <v>135</v>
      </c>
      <c r="AN34" s="71">
        <v>471</v>
      </c>
      <c r="AO34" s="71">
        <v>436</v>
      </c>
      <c r="AP34" s="71">
        <v>0</v>
      </c>
      <c r="AQ34" s="71">
        <v>0</v>
      </c>
      <c r="AR34" s="71"/>
      <c r="AS34" s="71">
        <v>138</v>
      </c>
      <c r="AT34" s="71">
        <v>77</v>
      </c>
      <c r="AU34" s="71"/>
      <c r="AV34" s="71">
        <v>0</v>
      </c>
      <c r="AW34" s="71">
        <v>0</v>
      </c>
      <c r="AX34" s="71">
        <v>134</v>
      </c>
      <c r="AY34" s="71">
        <v>118</v>
      </c>
      <c r="AZ34" s="71">
        <v>0</v>
      </c>
      <c r="BA34" s="71"/>
      <c r="BB34" s="71">
        <v>47</v>
      </c>
      <c r="BC34" s="71">
        <v>40</v>
      </c>
      <c r="BD34" s="71">
        <v>34</v>
      </c>
      <c r="BE34" s="71">
        <v>91</v>
      </c>
      <c r="BF34" s="71">
        <v>257</v>
      </c>
      <c r="BG34" s="71">
        <v>385</v>
      </c>
      <c r="BH34" s="71"/>
      <c r="BI34" s="71">
        <v>6</v>
      </c>
      <c r="BJ34" s="71">
        <v>5</v>
      </c>
      <c r="BK34" s="71">
        <v>17</v>
      </c>
      <c r="BL34" s="71">
        <v>5</v>
      </c>
      <c r="BM34" s="71"/>
      <c r="BN34" s="71">
        <v>66</v>
      </c>
      <c r="BO34" s="71">
        <v>59</v>
      </c>
      <c r="BP34" s="71"/>
      <c r="BQ34" s="71">
        <v>24</v>
      </c>
      <c r="BR34" s="71">
        <v>54</v>
      </c>
      <c r="BS34" s="71">
        <v>17</v>
      </c>
      <c r="BT34" s="71">
        <v>33</v>
      </c>
      <c r="BU34" s="71">
        <v>30</v>
      </c>
      <c r="BV34" s="71">
        <v>156</v>
      </c>
      <c r="BW34" s="71">
        <v>0</v>
      </c>
      <c r="BX34" s="71">
        <v>0</v>
      </c>
      <c r="BY34" s="23"/>
      <c r="BZ34" s="47"/>
      <c r="CA34" s="23"/>
      <c r="CB34" s="23"/>
      <c r="CC34" s="45"/>
      <c r="CE34" s="68"/>
    </row>
    <row r="35" spans="1:83" s="5" customFormat="1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72"/>
      <c r="CC35" s="53"/>
    </row>
    <row r="36" spans="1:83">
      <c r="A36" s="66"/>
      <c r="B36" s="66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67"/>
      <c r="O36" s="53"/>
      <c r="P36" s="53"/>
      <c r="Q36" s="53"/>
      <c r="R36" s="66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66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66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66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</row>
    <row r="37" spans="1:83">
      <c r="A37" s="77"/>
      <c r="B37" s="66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67"/>
      <c r="O37" s="53"/>
      <c r="P37" s="53"/>
      <c r="Q37" s="53"/>
      <c r="R37" s="77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77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77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77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</row>
    <row r="38" spans="1:83">
      <c r="A38" s="66"/>
      <c r="B38" s="6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67"/>
      <c r="O38" s="53"/>
      <c r="P38" s="53"/>
      <c r="Q38" s="53"/>
      <c r="R38" s="66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66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66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66" t="s">
        <v>125</v>
      </c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</row>
    <row r="39" spans="1:83">
      <c r="A39" s="77"/>
      <c r="B39" s="78"/>
      <c r="C39" s="78"/>
      <c r="D39" s="77"/>
      <c r="E39" s="77"/>
      <c r="F39" s="77"/>
      <c r="G39" s="77"/>
      <c r="H39" s="77"/>
      <c r="I39" s="77"/>
      <c r="J39" s="77"/>
      <c r="K39" s="36"/>
      <c r="L39" s="77"/>
      <c r="M39" s="77"/>
      <c r="N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CC39" s="53"/>
    </row>
    <row r="40" spans="1:83">
      <c r="A40" s="77"/>
      <c r="B40" s="78"/>
      <c r="C40" s="78"/>
      <c r="D40" s="77"/>
      <c r="E40" s="77"/>
      <c r="F40" s="77"/>
      <c r="G40" s="77"/>
      <c r="H40" s="77"/>
      <c r="I40" s="77"/>
      <c r="J40" s="77"/>
      <c r="K40" s="36"/>
      <c r="L40" s="77"/>
      <c r="M40" s="77"/>
      <c r="N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CC40" s="53"/>
    </row>
    <row r="41" spans="1:83">
      <c r="A41" s="77"/>
      <c r="B41" s="78"/>
      <c r="C41" s="78"/>
      <c r="D41" s="77"/>
      <c r="E41" s="77"/>
      <c r="F41" s="77"/>
      <c r="G41" s="77"/>
      <c r="H41" s="77"/>
      <c r="I41" s="77"/>
      <c r="J41" s="77"/>
      <c r="K41" s="36"/>
      <c r="L41" s="77"/>
      <c r="M41" s="77"/>
      <c r="N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CC41" s="53"/>
    </row>
    <row r="42" spans="1:83">
      <c r="A42" s="78"/>
      <c r="B42" s="78"/>
      <c r="C42" s="78"/>
      <c r="D42" s="77"/>
      <c r="E42" s="77"/>
      <c r="F42" s="77"/>
      <c r="G42" s="77"/>
      <c r="H42" s="77"/>
      <c r="I42" s="77"/>
      <c r="J42" s="77"/>
      <c r="K42" s="36"/>
      <c r="L42" s="77"/>
      <c r="M42" s="77"/>
      <c r="N42" s="77"/>
      <c r="R42" s="78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8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8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8"/>
      <c r="BO42" s="77"/>
      <c r="BP42" s="77"/>
      <c r="CC42" s="53"/>
    </row>
    <row r="43" spans="1:83">
      <c r="A43" s="78"/>
      <c r="B43" s="78"/>
      <c r="C43" s="78"/>
      <c r="D43" s="77"/>
      <c r="E43" s="77"/>
      <c r="F43" s="77"/>
      <c r="G43" s="77"/>
      <c r="H43" s="77"/>
      <c r="I43" s="77"/>
      <c r="J43" s="77"/>
      <c r="K43" s="36"/>
      <c r="L43" s="77"/>
      <c r="M43" s="77"/>
      <c r="N43" s="77"/>
      <c r="R43" s="78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8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8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8" t="s">
        <v>105</v>
      </c>
      <c r="BO43" s="77"/>
      <c r="BP43" s="77"/>
      <c r="CC43" s="53"/>
    </row>
    <row r="44" spans="1:83">
      <c r="A44" s="78"/>
      <c r="B44" s="78"/>
      <c r="C44" s="78"/>
      <c r="D44" s="77"/>
      <c r="E44" s="77"/>
      <c r="F44" s="77"/>
      <c r="G44" s="77"/>
      <c r="H44" s="77"/>
      <c r="I44" s="77"/>
      <c r="J44" s="77"/>
      <c r="K44" s="36"/>
      <c r="L44" s="77"/>
      <c r="M44" s="77"/>
      <c r="N44" s="77"/>
      <c r="R44" s="78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8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8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8" t="s">
        <v>106</v>
      </c>
      <c r="BO44" s="77"/>
      <c r="BP44" s="77"/>
      <c r="CC44" s="53"/>
    </row>
    <row r="45" spans="1:83">
      <c r="A45" s="77"/>
      <c r="B45" s="78"/>
      <c r="C45" s="78"/>
      <c r="D45" s="77"/>
      <c r="E45" s="77"/>
      <c r="F45" s="77"/>
      <c r="G45" s="77" t="s">
        <v>122</v>
      </c>
      <c r="H45" s="77"/>
      <c r="I45" s="77"/>
      <c r="J45" s="77"/>
      <c r="K45" s="36"/>
      <c r="L45" s="77"/>
      <c r="M45" s="77"/>
      <c r="N45" s="77"/>
      <c r="R45" s="77"/>
      <c r="S45" s="78"/>
      <c r="T45" s="77" t="s">
        <v>121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 t="s">
        <v>120</v>
      </c>
      <c r="AF45" s="77"/>
      <c r="AG45" s="77"/>
      <c r="AH45" s="77"/>
      <c r="AI45" s="77"/>
      <c r="AJ45" s="77"/>
      <c r="AK45" s="78"/>
      <c r="AL45" s="78"/>
      <c r="AM45" s="77"/>
      <c r="AN45" s="77"/>
      <c r="AO45" s="77"/>
      <c r="AP45" s="77" t="s">
        <v>119</v>
      </c>
      <c r="AQ45" s="77"/>
      <c r="AR45" s="77"/>
      <c r="AS45" s="77"/>
      <c r="AT45" s="77"/>
      <c r="AU45" s="77"/>
      <c r="AV45" s="77"/>
      <c r="AW45" s="78"/>
      <c r="AX45" s="78"/>
      <c r="AY45" s="77"/>
      <c r="AZ45" s="77"/>
      <c r="BA45" s="77"/>
      <c r="BB45" s="77"/>
      <c r="BC45" s="77"/>
      <c r="BD45" s="77"/>
      <c r="BE45" s="77" t="s">
        <v>123</v>
      </c>
      <c r="BF45" s="77"/>
      <c r="BG45" s="77"/>
      <c r="BH45" s="77"/>
      <c r="BI45" s="77"/>
      <c r="BJ45" s="77"/>
      <c r="BK45" s="77"/>
      <c r="BL45" s="77"/>
      <c r="BM45" s="77"/>
      <c r="BN45" s="77"/>
      <c r="BO45" s="78"/>
      <c r="BP45" s="78"/>
      <c r="BQ45" s="77"/>
      <c r="BR45" s="77"/>
      <c r="BS45" s="77"/>
      <c r="BT45" s="77"/>
      <c r="BU45" s="77" t="s">
        <v>124</v>
      </c>
      <c r="BV45" s="77"/>
      <c r="CC45" s="53"/>
    </row>
    <row r="46" spans="1:83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8 BO35:BO38 AQ35:AQ38">
    <cfRule type="cellIs" dxfId="207" priority="161" stopIfTrue="1" operator="equal">
      <formula>AQ$39</formula>
    </cfRule>
    <cfRule type="cellIs" dxfId="206" priority="162" stopIfTrue="1" operator="equal">
      <formula>#REF!</formula>
    </cfRule>
  </conditionalFormatting>
  <conditionalFormatting sqref="CB35:CC38">
    <cfRule type="cellIs" dxfId="205" priority="159" stopIfTrue="1" operator="equal">
      <formula>CB$39</formula>
    </cfRule>
    <cfRule type="cellIs" dxfId="204" priority="160" stopIfTrue="1" operator="equal">
      <formula>#REF!</formula>
    </cfRule>
  </conditionalFormatting>
  <conditionalFormatting sqref="CA35:CA38">
    <cfRule type="cellIs" dxfId="203" priority="157" stopIfTrue="1" operator="equal">
      <formula>CA$39</formula>
    </cfRule>
    <cfRule type="cellIs" dxfId="202" priority="158" stopIfTrue="1" operator="equal">
      <formula>#REF!</formula>
    </cfRule>
  </conditionalFormatting>
  <conditionalFormatting sqref="BS35:BV38">
    <cfRule type="cellIs" dxfId="201" priority="155" stopIfTrue="1" operator="equal">
      <formula>BS$39</formula>
    </cfRule>
    <cfRule type="cellIs" dxfId="200" priority="156" stopIfTrue="1" operator="equal">
      <formula>#REF!</formula>
    </cfRule>
  </conditionalFormatting>
  <conditionalFormatting sqref="BA35:BA38 BY11:CB34 AW35:AW38 AV35 AU35:AU38">
    <cfRule type="cellIs" dxfId="199" priority="153" stopIfTrue="1" operator="equal">
      <formula>#REF!</formula>
    </cfRule>
    <cfRule type="cellIs" dxfId="198" priority="154" stopIfTrue="1" operator="equal">
      <formula>#REF!</formula>
    </cfRule>
  </conditionalFormatting>
  <conditionalFormatting sqref="CC39:CC45">
    <cfRule type="cellIs" dxfId="197" priority="151" stopIfTrue="1" operator="equal">
      <formula>CC$39</formula>
    </cfRule>
    <cfRule type="cellIs" dxfId="196" priority="152" stopIfTrue="1" operator="equal">
      <formula>#REF!</formula>
    </cfRule>
  </conditionalFormatting>
  <conditionalFormatting sqref="BW35:BY38">
    <cfRule type="cellIs" dxfId="195" priority="141" stopIfTrue="1" operator="equal">
      <formula>BW$39</formula>
    </cfRule>
    <cfRule type="cellIs" dxfId="194" priority="142" stopIfTrue="1" operator="equal">
      <formula>#REF!</formula>
    </cfRule>
  </conditionalFormatting>
  <conditionalFormatting sqref="BB35:BB38 L35:L38 BF35:BG38">
    <cfRule type="cellIs" dxfId="193" priority="185" stopIfTrue="1" operator="equal">
      <formula>L$39</formula>
    </cfRule>
    <cfRule type="cellIs" dxfId="192" priority="186" stopIfTrue="1" operator="equal">
      <formula>#REF!</formula>
    </cfRule>
  </conditionalFormatting>
  <conditionalFormatting sqref="U35:U38 AD35:AD38 AM35:AM38 H35:I38 BI35:BJ38 K35:K38 AX35:AX38 BM35:BM38 BN35">
    <cfRule type="cellIs" dxfId="191" priority="197" stopIfTrue="1" operator="equal">
      <formula>H$39</formula>
    </cfRule>
    <cfRule type="cellIs" dxfId="190" priority="198" stopIfTrue="1" operator="equal">
      <formula>#REF!</formula>
    </cfRule>
  </conditionalFormatting>
  <conditionalFormatting sqref="Z35:AB38 BK35:BK38 R35 C35:G38 M35:M38 AZ35:BA38 S35:S38 AI35:AI38 AK35:AK38 AJ35">
    <cfRule type="cellIs" dxfId="189" priority="231" stopIfTrue="1" operator="equal">
      <formula>C$39</formula>
    </cfRule>
    <cfRule type="cellIs" dxfId="188" priority="232" stopIfTrue="1" operator="equal">
      <formula>#REF!</formula>
    </cfRule>
  </conditionalFormatting>
  <conditionalFormatting sqref="V35:V38 AE35:AE38 AN35:AN38 BE35:BE38">
    <cfRule type="cellIs" dxfId="187" priority="265" stopIfTrue="1" operator="equal">
      <formula>V$39</formula>
    </cfRule>
    <cfRule type="cellIs" dxfId="186" priority="266" stopIfTrue="1" operator="equal">
      <formula>#REF!</formula>
    </cfRule>
  </conditionalFormatting>
  <conditionalFormatting sqref="W35:Y38 BH35:BH38 BL35:BL38 AF35:AH38 AO35:AP38 BZ35:BZ38">
    <cfRule type="cellIs" dxfId="185" priority="281" stopIfTrue="1" operator="equal">
      <formula>W$39</formula>
    </cfRule>
    <cfRule type="cellIs" dxfId="184" priority="282" stopIfTrue="1" operator="equal">
      <formula>#REF!</formula>
    </cfRule>
  </conditionalFormatting>
  <conditionalFormatting sqref="T35:T38 AC35:AC38 BR35:BR38">
    <cfRule type="cellIs" dxfId="183" priority="305" stopIfTrue="1" operator="equal">
      <formula>T$39</formula>
    </cfRule>
    <cfRule type="cellIs" dxfId="182" priority="306" stopIfTrue="1" operator="equal">
      <formula>#REF!</formula>
    </cfRule>
  </conditionalFormatting>
  <conditionalFormatting sqref="BC35:BC38">
    <cfRule type="cellIs" dxfId="181" priority="317" stopIfTrue="1" operator="equal">
      <formula>BC$39</formula>
    </cfRule>
    <cfRule type="cellIs" dxfId="180" priority="318" stopIfTrue="1" operator="equal">
      <formula>#REF!</formula>
    </cfRule>
  </conditionalFormatting>
  <conditionalFormatting sqref="BD35:BD38 BA35:BA38 O35:Q38 AR35:AR38">
    <cfRule type="cellIs" dxfId="179" priority="321" stopIfTrue="1" operator="equal">
      <formula>O$39</formula>
    </cfRule>
    <cfRule type="cellIs" dxfId="178" priority="322" stopIfTrue="1" operator="equal">
      <formula>#REF!</formula>
    </cfRule>
  </conditionalFormatting>
  <conditionalFormatting sqref="J35:J38">
    <cfRule type="cellIs" dxfId="177" priority="337" stopIfTrue="1" operator="equal">
      <formula>J$39</formula>
    </cfRule>
    <cfRule type="cellIs" dxfId="176" priority="338" stopIfTrue="1" operator="equal">
      <formula>#REF!</formula>
    </cfRule>
  </conditionalFormatting>
  <conditionalFormatting sqref="AY35:AY38 AS35:AU38">
    <cfRule type="cellIs" dxfId="175" priority="341" stopIfTrue="1" operator="equal">
      <formula>AS$39</formula>
    </cfRule>
    <cfRule type="cellIs" dxfId="174" priority="342" stopIfTrue="1" operator="equal">
      <formula>#REF!</formula>
    </cfRule>
  </conditionalFormatting>
  <conditionalFormatting sqref="N35:N38 BP35:BP38">
    <cfRule type="cellIs" dxfId="173" priority="349" stopIfTrue="1" operator="equal">
      <formula>N$39</formula>
    </cfRule>
    <cfRule type="cellIs" dxfId="172" priority="350" stopIfTrue="1" operator="equal">
      <formula>#REF!</formula>
    </cfRule>
  </conditionalFormatting>
  <conditionalFormatting sqref="AU35:AU38">
    <cfRule type="cellIs" dxfId="171" priority="357" stopIfTrue="1" operator="equal">
      <formula>AW$39</formula>
    </cfRule>
    <cfRule type="cellIs" dxfId="170" priority="358" stopIfTrue="1" operator="equal">
      <formula>#REF!</formula>
    </cfRule>
  </conditionalFormatting>
  <conditionalFormatting sqref="AL35:AL38">
    <cfRule type="cellIs" dxfId="169" priority="361" stopIfTrue="1" operator="equal">
      <formula>AL$39</formula>
    </cfRule>
    <cfRule type="cellIs" dxfId="168" priority="362" stopIfTrue="1" operator="equal">
      <formula>#REF!</formula>
    </cfRule>
  </conditionalFormatting>
  <conditionalFormatting sqref="BQ36:BQ38 BO36:BO38 AQ36:AQ38">
    <cfRule type="cellIs" dxfId="167" priority="103" stopIfTrue="1" operator="equal">
      <formula>AQ$39</formula>
    </cfRule>
    <cfRule type="cellIs" dxfId="166" priority="104" stopIfTrue="1" operator="equal">
      <formula>#REF!</formula>
    </cfRule>
  </conditionalFormatting>
  <conditionalFormatting sqref="BS36:BV38">
    <cfRule type="cellIs" dxfId="165" priority="101" stopIfTrue="1" operator="equal">
      <formula>BS$39</formula>
    </cfRule>
    <cfRule type="cellIs" dxfId="164" priority="102" stopIfTrue="1" operator="equal">
      <formula>#REF!</formula>
    </cfRule>
  </conditionalFormatting>
  <conditionalFormatting sqref="BW36:BY38">
    <cfRule type="cellIs" dxfId="163" priority="97" stopIfTrue="1" operator="equal">
      <formula>BW$39</formula>
    </cfRule>
    <cfRule type="cellIs" dxfId="162" priority="98" stopIfTrue="1" operator="equal">
      <formula>#REF!</formula>
    </cfRule>
  </conditionalFormatting>
  <conditionalFormatting sqref="AW36:AW38">
    <cfRule type="cellIs" dxfId="161" priority="69" stopIfTrue="1" operator="equal">
      <formula>#REF!</formula>
    </cfRule>
    <cfRule type="cellIs" dxfId="160" priority="70" stopIfTrue="1" operator="equal">
      <formula>AZ$52</formula>
    </cfRule>
  </conditionalFormatting>
  <conditionalFormatting sqref="BQ36:BQ38 BO36:BO38 AQ36:AQ38">
    <cfRule type="cellIs" dxfId="159" priority="67" stopIfTrue="1" operator="equal">
      <formula>AQ$39</formula>
    </cfRule>
    <cfRule type="cellIs" dxfId="158" priority="68" stopIfTrue="1" operator="equal">
      <formula>#REF!</formula>
    </cfRule>
  </conditionalFormatting>
  <conditionalFormatting sqref="BS36:BV38">
    <cfRule type="cellIs" dxfId="157" priority="65" stopIfTrue="1" operator="equal">
      <formula>BS$39</formula>
    </cfRule>
    <cfRule type="cellIs" dxfId="156" priority="66" stopIfTrue="1" operator="equal">
      <formula>#REF!</formula>
    </cfRule>
  </conditionalFormatting>
  <conditionalFormatting sqref="BW36:BY38">
    <cfRule type="cellIs" dxfId="155" priority="63" stopIfTrue="1" operator="equal">
      <formula>BW$39</formula>
    </cfRule>
    <cfRule type="cellIs" dxfId="154" priority="64" stopIfTrue="1" operator="equal">
      <formula>#REF!</formula>
    </cfRule>
  </conditionalFormatting>
  <conditionalFormatting sqref="AW36:AW38">
    <cfRule type="cellIs" dxfId="153" priority="35" stopIfTrue="1" operator="equal">
      <formula>#REF!</formula>
    </cfRule>
    <cfRule type="cellIs" dxfId="152" priority="36" stopIfTrue="1" operator="equal">
      <formula>AZ$52</formula>
    </cfRule>
  </conditionalFormatting>
  <conditionalFormatting sqref="BQ36:BQ38 BO36:BO38 AQ36:AQ38">
    <cfRule type="cellIs" dxfId="151" priority="33" stopIfTrue="1" operator="equal">
      <formula>AQ$39</formula>
    </cfRule>
    <cfRule type="cellIs" dxfId="150" priority="34" stopIfTrue="1" operator="equal">
      <formula>#REF!</formula>
    </cfRule>
  </conditionalFormatting>
  <conditionalFormatting sqref="BS36:BV38">
    <cfRule type="cellIs" dxfId="149" priority="31" stopIfTrue="1" operator="equal">
      <formula>BS$39</formula>
    </cfRule>
    <cfRule type="cellIs" dxfId="148" priority="32" stopIfTrue="1" operator="equal">
      <formula>#REF!</formula>
    </cfRule>
  </conditionalFormatting>
  <conditionalFormatting sqref="BW36:BY38">
    <cfRule type="cellIs" dxfId="147" priority="29" stopIfTrue="1" operator="equal">
      <formula>BW$39</formula>
    </cfRule>
    <cfRule type="cellIs" dxfId="146" priority="30" stopIfTrue="1" operator="equal">
      <formula>#REF!</formula>
    </cfRule>
  </conditionalFormatting>
  <conditionalFormatting sqref="AW36:AW38">
    <cfRule type="cellIs" dxfId="145" priority="1" stopIfTrue="1" operator="equal">
      <formula>#REF!</formula>
    </cfRule>
    <cfRule type="cellIs" dxfId="144" priority="2" stopIfTrue="1" operator="equal">
      <formula>AZ$52</formula>
    </cfRule>
  </conditionalFormatting>
  <conditionalFormatting sqref="L36:L38 BF36:BG38 BB36:BB38">
    <cfRule type="cellIs" dxfId="143" priority="373" stopIfTrue="1" operator="equal">
      <formula>L$39</formula>
    </cfRule>
    <cfRule type="cellIs" dxfId="142" priority="374" stopIfTrue="1" operator="equal">
      <formula>N$52</formula>
    </cfRule>
  </conditionalFormatting>
  <conditionalFormatting sqref="BI36:BJ38 K36:K38 AX36:AX38 BM36:BM38 H36:I38 U36:U38 AD36:AD38 AM36:AM38">
    <cfRule type="cellIs" dxfId="141" priority="379" stopIfTrue="1" operator="equal">
      <formula>H$39</formula>
    </cfRule>
    <cfRule type="cellIs" dxfId="140" priority="380" stopIfTrue="1" operator="equal">
      <formula>L$52</formula>
    </cfRule>
  </conditionalFormatting>
  <conditionalFormatting sqref="BK36:BK38 M36:M38 AI36:AI38 C36:G38 S36:S38 Z36:AB38 AZ36:BA38 AK36:AK38">
    <cfRule type="cellIs" dxfId="139" priority="395" stopIfTrue="1" operator="equal">
      <formula>C$39</formula>
    </cfRule>
    <cfRule type="cellIs" dxfId="138" priority="396" stopIfTrue="1" operator="equal">
      <formula>H$52</formula>
    </cfRule>
  </conditionalFormatting>
  <conditionalFormatting sqref="AN36:AN38 V36:V38 AE36:AE38 BE36:BE38">
    <cfRule type="cellIs" dxfId="137" priority="411" stopIfTrue="1" operator="equal">
      <formula>V$39</formula>
    </cfRule>
    <cfRule type="cellIs" dxfId="136" priority="412" stopIfTrue="1" operator="equal">
      <formula>T$52</formula>
    </cfRule>
  </conditionalFormatting>
  <conditionalFormatting sqref="BH36:BH38 BL36:BL38 AF36:AH38 W36:Y38 AO36:AP38">
    <cfRule type="cellIs" dxfId="135" priority="419" stopIfTrue="1" operator="equal">
      <formula>W$39</formula>
    </cfRule>
    <cfRule type="cellIs" dxfId="134" priority="420" stopIfTrue="1" operator="equal">
      <formula>Z$52</formula>
    </cfRule>
  </conditionalFormatting>
  <conditionalFormatting sqref="BR36:BR38 T36:T38 AC36:AC38">
    <cfRule type="cellIs" dxfId="133" priority="429" stopIfTrue="1" operator="equal">
      <formula>T$39</formula>
    </cfRule>
    <cfRule type="cellIs" dxfId="132" priority="430" stopIfTrue="1" operator="equal">
      <formula>AD$52</formula>
    </cfRule>
  </conditionalFormatting>
  <conditionalFormatting sqref="BC36:BC38">
    <cfRule type="cellIs" dxfId="131" priority="435" stopIfTrue="1" operator="equal">
      <formula>BC$39</formula>
    </cfRule>
    <cfRule type="cellIs" dxfId="130" priority="436" stopIfTrue="1" operator="equal">
      <formula>BL$52</formula>
    </cfRule>
  </conditionalFormatting>
  <conditionalFormatting sqref="BD36:BD38 AR36:AR38 O36:Q38 BA36:BA38">
    <cfRule type="cellIs" dxfId="129" priority="437" stopIfTrue="1" operator="equal">
      <formula>O$39</formula>
    </cfRule>
    <cfRule type="cellIs" dxfId="128" priority="438" stopIfTrue="1" operator="equal">
      <formula>U$52</formula>
    </cfRule>
  </conditionalFormatting>
  <conditionalFormatting sqref="J36:J38">
    <cfRule type="cellIs" dxfId="127" priority="445" stopIfTrue="1" operator="equal">
      <formula>J$39</formula>
    </cfRule>
    <cfRule type="cellIs" dxfId="126" priority="446" stopIfTrue="1" operator="equal">
      <formula>F$52</formula>
    </cfRule>
  </conditionalFormatting>
  <conditionalFormatting sqref="AS36:AU38 AY36:AY38">
    <cfRule type="cellIs" dxfId="125" priority="447" stopIfTrue="1" operator="equal">
      <formula>AS$39</formula>
    </cfRule>
    <cfRule type="cellIs" dxfId="124" priority="448" stopIfTrue="1" operator="equal">
      <formula>AZ$52</formula>
    </cfRule>
  </conditionalFormatting>
  <conditionalFormatting sqref="BP36:BP38 N36:N38">
    <cfRule type="cellIs" dxfId="123" priority="451" stopIfTrue="1" operator="equal">
      <formula>N$39</formula>
    </cfRule>
    <cfRule type="cellIs" dxfId="122" priority="452" stopIfTrue="1" operator="equal">
      <formula>V$52</formula>
    </cfRule>
  </conditionalFormatting>
  <conditionalFormatting sqref="AU36:AU38">
    <cfRule type="cellIs" dxfId="121" priority="455" stopIfTrue="1" operator="equal">
      <formula>AW$39</formula>
    </cfRule>
    <cfRule type="cellIs" dxfId="120" priority="456" stopIfTrue="1" operator="equal">
      <formula>BA$52</formula>
    </cfRule>
  </conditionalFormatting>
  <conditionalFormatting sqref="AL36:AL38">
    <cfRule type="cellIs" dxfId="119" priority="457" stopIfTrue="1" operator="equal">
      <formula>AL$39</formula>
    </cfRule>
    <cfRule type="cellIs" dxfId="118" priority="458" stopIfTrue="1" operator="equal">
      <formula>AW$52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2.75"/>
  <cols>
    <col min="1" max="1" width="10.5703125" customWidth="1"/>
  </cols>
  <sheetData>
    <row r="1" spans="1:1">
      <c r="A1" s="65" t="e">
        <f>#REF!-#REF!-#REF!-#REF!-#REF!-#REF!-#REF!</f>
        <v>#REF!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18.12.2019</vt:lpstr>
      <vt:lpstr>Замер РеАктив 18.12.19</vt:lpstr>
      <vt:lpstr>Замер U 18.12.19</vt:lpstr>
      <vt:lpstr>Замер I 18.12.19</vt:lpstr>
      <vt:lpstr>Лист3</vt:lpstr>
      <vt:lpstr>'Замер I 18.12.19'!Область_печати</vt:lpstr>
      <vt:lpstr>'Замер U 18.12.19'!Область_печати</vt:lpstr>
      <vt:lpstr>'Замер Актив 18.12.2019'!Область_печати</vt:lpstr>
      <vt:lpstr>'Замер РеАктив 18.12.19'!Область_печати</vt:lpstr>
    </vt:vector>
  </TitlesOfParts>
  <Company>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2018-07-13T06:12:12Z</cp:lastPrinted>
  <dcterms:created xsi:type="dcterms:W3CDTF">2011-12-23T03:41:49Z</dcterms:created>
  <dcterms:modified xsi:type="dcterms:W3CDTF">2019-12-26T06:59:40Z</dcterms:modified>
</cp:coreProperties>
</file>