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035" windowHeight="12270" tabRatio="705" activeTab="3"/>
  </bookViews>
  <sheets>
    <sheet name="Замер Актив 15 ИЮНЯ 2016" sheetId="1" r:id="rId1"/>
    <sheet name="Замер РеАктив 15 ИЮНЯ 2016" sheetId="12" r:id="rId2"/>
    <sheet name="Замер U 15 ИЮНЯ 2016" sheetId="13" r:id="rId3"/>
    <sheet name="Замер I 15 ИЮНЯ 2016" sheetId="15" r:id="rId4"/>
    <sheet name="Лист3" sheetId="3" r:id="rId5"/>
  </sheets>
  <definedNames>
    <definedName name="_xlnm.Print_Area" localSheetId="3">'Замер I 15 ИЮНЯ 2016'!$A$1:$CE$45</definedName>
    <definedName name="_xlnm.Print_Area" localSheetId="2">'Замер U 15 ИЮНЯ 2016'!$A$1:$CB$45</definedName>
    <definedName name="_xlnm.Print_Area" localSheetId="0">'Замер Актив 15 ИЮНЯ 2016'!$A$1:$CE$45</definedName>
    <definedName name="_xlnm.Print_Area" localSheetId="1">'Замер РеАктив 15 ИЮНЯ 2016'!$A$1:$CD$45</definedName>
  </definedNames>
  <calcPr calcId="125725"/>
</workbook>
</file>

<file path=xl/calcChain.xml><?xml version="1.0" encoding="utf-8"?>
<calcChain xmlns="http://schemas.openxmlformats.org/spreadsheetml/2006/main">
  <c r="BN43" i="15"/>
  <c r="BN43" i="13"/>
  <c r="BN43" i="12"/>
  <c r="AE5" i="1"/>
  <c r="AE4"/>
  <c r="AE3"/>
  <c r="AE2"/>
  <c r="A34" i="15" l="1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34" i="13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2" i="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11"/>
  <c r="BN38" i="15"/>
  <c r="BN38" i="13"/>
  <c r="BN38" i="12"/>
  <c r="BT5" i="15"/>
  <c r="BT4"/>
  <c r="BT3"/>
  <c r="BT2"/>
  <c r="BD5"/>
  <c r="BD4"/>
  <c r="BD3"/>
  <c r="BD2"/>
  <c r="AQ5"/>
  <c r="AQ4"/>
  <c r="AQ3"/>
  <c r="AQ2"/>
  <c r="AB3"/>
  <c r="AB4"/>
  <c r="AB5"/>
  <c r="AB2"/>
  <c r="BT5" i="13" l="1"/>
  <c r="BD5"/>
  <c r="AQ5"/>
  <c r="AB5"/>
  <c r="BT4"/>
  <c r="BD4"/>
  <c r="AQ4"/>
  <c r="AB4"/>
  <c r="BT3"/>
  <c r="BD3"/>
  <c r="AQ3"/>
  <c r="AB3"/>
  <c r="BT2"/>
  <c r="BD2"/>
  <c r="AQ2"/>
  <c r="AB2"/>
  <c r="CA35" i="12" l="1"/>
  <c r="BZ35"/>
  <c r="BX35"/>
  <c r="BW35"/>
  <c r="BV35"/>
  <c r="BU35"/>
  <c r="BT35"/>
  <c r="BS35"/>
  <c r="BR35"/>
  <c r="BQ35"/>
  <c r="BO35"/>
  <c r="BN35"/>
  <c r="BL35"/>
  <c r="BK35"/>
  <c r="BJ35"/>
  <c r="BI35"/>
  <c r="BG35"/>
  <c r="BF35"/>
  <c r="BE35"/>
  <c r="BD35"/>
  <c r="BC35"/>
  <c r="BB35"/>
  <c r="AZ35"/>
  <c r="AY35"/>
  <c r="AX35"/>
  <c r="AW35"/>
  <c r="AV35"/>
  <c r="AT35"/>
  <c r="AS35"/>
  <c r="AQ35"/>
  <c r="AP35"/>
  <c r="AO35"/>
  <c r="AN35"/>
  <c r="AM35"/>
  <c r="AL35"/>
  <c r="AK35"/>
  <c r="AJ35"/>
  <c r="AH35"/>
  <c r="AG35"/>
  <c r="AF35"/>
  <c r="AE35"/>
  <c r="AD35"/>
  <c r="AC35"/>
  <c r="AB35"/>
  <c r="AA35"/>
  <c r="Y35"/>
  <c r="X35"/>
  <c r="W35"/>
  <c r="V35"/>
  <c r="U35"/>
  <c r="T35"/>
  <c r="S35"/>
  <c r="R35"/>
  <c r="P35"/>
  <c r="O35"/>
  <c r="M35"/>
  <c r="L35"/>
  <c r="K35"/>
  <c r="J35"/>
  <c r="I35"/>
  <c r="H35"/>
  <c r="G35"/>
  <c r="F35"/>
  <c r="E35"/>
  <c r="D35"/>
  <c r="BY34"/>
  <c r="BP34"/>
  <c r="BM34"/>
  <c r="BH34"/>
  <c r="BA34"/>
  <c r="AU34"/>
  <c r="AR34"/>
  <c r="AI34"/>
  <c r="Z34"/>
  <c r="Q34"/>
  <c r="N34"/>
  <c r="BY33"/>
  <c r="BP33"/>
  <c r="BM33"/>
  <c r="BH33"/>
  <c r="BA33"/>
  <c r="AU33"/>
  <c r="AR33"/>
  <c r="AI33"/>
  <c r="Z33"/>
  <c r="Q33"/>
  <c r="N33"/>
  <c r="BY32"/>
  <c r="BP32"/>
  <c r="BM32"/>
  <c r="BH32"/>
  <c r="BA32"/>
  <c r="AU32"/>
  <c r="AR32"/>
  <c r="AI32"/>
  <c r="Z32"/>
  <c r="Q32"/>
  <c r="N32"/>
  <c r="BY31"/>
  <c r="BP31"/>
  <c r="BM31"/>
  <c r="BH31"/>
  <c r="BA31"/>
  <c r="AU31"/>
  <c r="AR31"/>
  <c r="AI31"/>
  <c r="Z31"/>
  <c r="Q31"/>
  <c r="N31"/>
  <c r="BY30"/>
  <c r="BP30"/>
  <c r="BM30"/>
  <c r="BH30"/>
  <c r="BA30"/>
  <c r="AU30"/>
  <c r="AR30"/>
  <c r="AI30"/>
  <c r="Z30"/>
  <c r="Q30"/>
  <c r="N30"/>
  <c r="BY29"/>
  <c r="BP29"/>
  <c r="BM29"/>
  <c r="BH29"/>
  <c r="BA29"/>
  <c r="AU29"/>
  <c r="AR29"/>
  <c r="AI29"/>
  <c r="Z29"/>
  <c r="Q29"/>
  <c r="N29"/>
  <c r="BY28"/>
  <c r="BP28"/>
  <c r="BM28"/>
  <c r="BH28"/>
  <c r="BA28"/>
  <c r="AU28"/>
  <c r="AR28"/>
  <c r="AI28"/>
  <c r="Z28"/>
  <c r="Q28"/>
  <c r="N28"/>
  <c r="BY27"/>
  <c r="BP27"/>
  <c r="BM27"/>
  <c r="BH27"/>
  <c r="BA27"/>
  <c r="AU27"/>
  <c r="AR27"/>
  <c r="AI27"/>
  <c r="Z27"/>
  <c r="Q27"/>
  <c r="N27"/>
  <c r="BY26"/>
  <c r="BP26"/>
  <c r="BM26"/>
  <c r="BH26"/>
  <c r="BA26"/>
  <c r="AU26"/>
  <c r="AR26"/>
  <c r="AI26"/>
  <c r="Z26"/>
  <c r="Q26"/>
  <c r="N26"/>
  <c r="BY25"/>
  <c r="BP25"/>
  <c r="BM25"/>
  <c r="BH25"/>
  <c r="BA25"/>
  <c r="AU25"/>
  <c r="AR25"/>
  <c r="AI25"/>
  <c r="Z25"/>
  <c r="Q25"/>
  <c r="N25"/>
  <c r="BY24"/>
  <c r="BP24"/>
  <c r="BM24"/>
  <c r="BH24"/>
  <c r="BA24"/>
  <c r="AU24"/>
  <c r="AR24"/>
  <c r="AI24"/>
  <c r="Z24"/>
  <c r="Q24"/>
  <c r="N24"/>
  <c r="BY23"/>
  <c r="BP23"/>
  <c r="BM23"/>
  <c r="BH23"/>
  <c r="BA23"/>
  <c r="AU23"/>
  <c r="AR23"/>
  <c r="AI23"/>
  <c r="Z23"/>
  <c r="Q23"/>
  <c r="N23"/>
  <c r="BY22"/>
  <c r="BP22"/>
  <c r="BM22"/>
  <c r="BH22"/>
  <c r="BA22"/>
  <c r="AU22"/>
  <c r="AR22"/>
  <c r="AI22"/>
  <c r="Z22"/>
  <c r="Q22"/>
  <c r="N22"/>
  <c r="BY21"/>
  <c r="BP21"/>
  <c r="BM21"/>
  <c r="BH21"/>
  <c r="BA21"/>
  <c r="AU21"/>
  <c r="AR21"/>
  <c r="AI21"/>
  <c r="Z21"/>
  <c r="Q21"/>
  <c r="N21"/>
  <c r="BY20"/>
  <c r="BP20"/>
  <c r="BM20"/>
  <c r="BH20"/>
  <c r="BA20"/>
  <c r="AU20"/>
  <c r="AR20"/>
  <c r="AI20"/>
  <c r="Z20"/>
  <c r="Q20"/>
  <c r="N20"/>
  <c r="BY19"/>
  <c r="BP19"/>
  <c r="BM19"/>
  <c r="BH19"/>
  <c r="BA19"/>
  <c r="AU19"/>
  <c r="AR19"/>
  <c r="AI19"/>
  <c r="Z19"/>
  <c r="Q19"/>
  <c r="N19"/>
  <c r="BY18"/>
  <c r="BP18"/>
  <c r="BM18"/>
  <c r="BH18"/>
  <c r="BA18"/>
  <c r="AU18"/>
  <c r="AR18"/>
  <c r="AI18"/>
  <c r="Z18"/>
  <c r="Q18"/>
  <c r="N18"/>
  <c r="BY17"/>
  <c r="BP17"/>
  <c r="BM17"/>
  <c r="BH17"/>
  <c r="BA17"/>
  <c r="AU17"/>
  <c r="AR17"/>
  <c r="AI17"/>
  <c r="Z17"/>
  <c r="Q17"/>
  <c r="N17"/>
  <c r="BY16"/>
  <c r="BP16"/>
  <c r="BM16"/>
  <c r="BH16"/>
  <c r="BA16"/>
  <c r="AU16"/>
  <c r="AR16"/>
  <c r="AI16"/>
  <c r="Z16"/>
  <c r="Q16"/>
  <c r="N16"/>
  <c r="BY15"/>
  <c r="BP15"/>
  <c r="BM15"/>
  <c r="BH15"/>
  <c r="BA15"/>
  <c r="AU15"/>
  <c r="AR15"/>
  <c r="AI15"/>
  <c r="Z15"/>
  <c r="Q15"/>
  <c r="N15"/>
  <c r="BY14"/>
  <c r="BP14"/>
  <c r="BM14"/>
  <c r="BH14"/>
  <c r="BA14"/>
  <c r="AU14"/>
  <c r="AR14"/>
  <c r="AI14"/>
  <c r="Z14"/>
  <c r="Q14"/>
  <c r="N14"/>
  <c r="BY13"/>
  <c r="BP13"/>
  <c r="BM13"/>
  <c r="BH13"/>
  <c r="BA13"/>
  <c r="AU13"/>
  <c r="AR13"/>
  <c r="AI13"/>
  <c r="Z13"/>
  <c r="Q13"/>
  <c r="N13"/>
  <c r="BY12"/>
  <c r="BP12"/>
  <c r="BM12"/>
  <c r="BH12"/>
  <c r="BA12"/>
  <c r="AU12"/>
  <c r="AR12"/>
  <c r="AI12"/>
  <c r="Z12"/>
  <c r="Q12"/>
  <c r="N12"/>
  <c r="BY11"/>
  <c r="BP11"/>
  <c r="BM11"/>
  <c r="BH11"/>
  <c r="BA11"/>
  <c r="AU11"/>
  <c r="AR11"/>
  <c r="AI11"/>
  <c r="Z11"/>
  <c r="Q11"/>
  <c r="N11"/>
  <c r="BT5"/>
  <c r="BD5"/>
  <c r="AQ5"/>
  <c r="AB5"/>
  <c r="BT4"/>
  <c r="BD4"/>
  <c r="AQ4"/>
  <c r="AB4"/>
  <c r="BT3"/>
  <c r="BD3"/>
  <c r="AQ3"/>
  <c r="AB3"/>
  <c r="BT2"/>
  <c r="BD2"/>
  <c r="AQ2"/>
  <c r="AB2"/>
  <c r="C12" l="1"/>
  <c r="CB12"/>
  <c r="C14"/>
  <c r="CB14"/>
  <c r="C16"/>
  <c r="CB16"/>
  <c r="C18"/>
  <c r="CB18"/>
  <c r="C20"/>
  <c r="CB20"/>
  <c r="C22"/>
  <c r="CB22"/>
  <c r="C24"/>
  <c r="CB24"/>
  <c r="C26"/>
  <c r="CB26"/>
  <c r="C28"/>
  <c r="CB28"/>
  <c r="C30"/>
  <c r="CB30"/>
  <c r="C32"/>
  <c r="CB32"/>
  <c r="C34"/>
  <c r="CB34"/>
  <c r="C11"/>
  <c r="CB11"/>
  <c r="C13"/>
  <c r="CB13"/>
  <c r="C15"/>
  <c r="CB15"/>
  <c r="C17"/>
  <c r="CB17"/>
  <c r="C19"/>
  <c r="CB19"/>
  <c r="C21"/>
  <c r="CB21"/>
  <c r="C23"/>
  <c r="CB23"/>
  <c r="C25"/>
  <c r="CB25"/>
  <c r="C27"/>
  <c r="CB27"/>
  <c r="C29"/>
  <c r="CB29"/>
  <c r="C31"/>
  <c r="CB31"/>
  <c r="C33"/>
  <c r="CB33"/>
  <c r="Z35"/>
  <c r="AR35"/>
  <c r="BA35"/>
  <c r="BM35"/>
  <c r="BY35"/>
  <c r="CD13"/>
  <c r="CD15"/>
  <c r="CD17"/>
  <c r="CD19"/>
  <c r="CD21"/>
  <c r="CD23"/>
  <c r="CD25"/>
  <c r="CD27"/>
  <c r="CD29"/>
  <c r="CD31"/>
  <c r="CD33"/>
  <c r="CD34"/>
  <c r="BP35"/>
  <c r="BH35"/>
  <c r="AU35"/>
  <c r="AI35"/>
  <c r="Q35"/>
  <c r="CD12"/>
  <c r="CD14"/>
  <c r="CD16"/>
  <c r="CD18"/>
  <c r="CD20"/>
  <c r="CD22"/>
  <c r="CD24"/>
  <c r="CD26"/>
  <c r="CD28"/>
  <c r="CD30"/>
  <c r="CD32"/>
  <c r="CD11"/>
  <c r="N35"/>
  <c r="CB35" l="1"/>
  <c r="C35"/>
  <c r="BA12" i="1" l="1"/>
  <c r="BA13"/>
  <c r="BA14"/>
  <c r="BA15"/>
  <c r="BA16"/>
  <c r="BA17"/>
  <c r="BA18"/>
  <c r="BA19"/>
  <c r="BA20"/>
  <c r="BA21"/>
  <c r="BA22"/>
  <c r="BA23"/>
  <c r="BA24"/>
  <c r="BA25"/>
  <c r="BA26"/>
  <c r="BA27"/>
  <c r="BA28"/>
  <c r="BA29"/>
  <c r="BA30"/>
  <c r="BA31"/>
  <c r="BA32"/>
  <c r="BA33"/>
  <c r="BA34"/>
  <c r="BA11"/>
  <c r="BA35" s="1"/>
  <c r="AU12"/>
  <c r="AU13"/>
  <c r="AU14"/>
  <c r="AU15"/>
  <c r="AU16"/>
  <c r="AU17"/>
  <c r="AU18"/>
  <c r="AU19"/>
  <c r="AU20"/>
  <c r="AU21"/>
  <c r="AU22"/>
  <c r="AU23"/>
  <c r="AU24"/>
  <c r="AU25"/>
  <c r="AU26"/>
  <c r="AU27"/>
  <c r="AU28"/>
  <c r="AU29"/>
  <c r="AU30"/>
  <c r="AU31"/>
  <c r="AU32"/>
  <c r="AU33"/>
  <c r="AU34"/>
  <c r="AU11"/>
  <c r="AU35" l="1"/>
  <c r="N11"/>
  <c r="Q11"/>
  <c r="Z11"/>
  <c r="AI11"/>
  <c r="AR11"/>
  <c r="BH11"/>
  <c r="BM11"/>
  <c r="BP11"/>
  <c r="BY11"/>
  <c r="N12"/>
  <c r="Q12"/>
  <c r="Z12"/>
  <c r="AI12"/>
  <c r="AR12"/>
  <c r="BH12"/>
  <c r="BM12"/>
  <c r="BP12"/>
  <c r="BY12"/>
  <c r="N13"/>
  <c r="Q13"/>
  <c r="Z13"/>
  <c r="AI13"/>
  <c r="AR13"/>
  <c r="BH13"/>
  <c r="BM13"/>
  <c r="BP13"/>
  <c r="BY13"/>
  <c r="N14"/>
  <c r="Q14"/>
  <c r="Z14"/>
  <c r="AI14"/>
  <c r="AR14"/>
  <c r="BH14"/>
  <c r="BM14"/>
  <c r="BP14"/>
  <c r="BY14"/>
  <c r="N15"/>
  <c r="Q15"/>
  <c r="Z15"/>
  <c r="AI15"/>
  <c r="AR15"/>
  <c r="BH15"/>
  <c r="BM15"/>
  <c r="BP15"/>
  <c r="BY15"/>
  <c r="N16"/>
  <c r="Q16"/>
  <c r="Z16"/>
  <c r="AI16"/>
  <c r="AR16"/>
  <c r="BH16"/>
  <c r="BM16"/>
  <c r="BP16"/>
  <c r="BY16"/>
  <c r="N17"/>
  <c r="Q17"/>
  <c r="Z17"/>
  <c r="AI17"/>
  <c r="AR17"/>
  <c r="BH17"/>
  <c r="BM17"/>
  <c r="BP17"/>
  <c r="BY17"/>
  <c r="N18"/>
  <c r="Q18"/>
  <c r="Z18"/>
  <c r="AI18"/>
  <c r="AR18"/>
  <c r="BH18"/>
  <c r="BM18"/>
  <c r="BP18"/>
  <c r="BY18"/>
  <c r="N19"/>
  <c r="Q19"/>
  <c r="Z19"/>
  <c r="AI19"/>
  <c r="AR19"/>
  <c r="BH19"/>
  <c r="BM19"/>
  <c r="BP19"/>
  <c r="BY19"/>
  <c r="N20"/>
  <c r="Q20"/>
  <c r="Z20"/>
  <c r="AI20"/>
  <c r="AR20"/>
  <c r="BH20"/>
  <c r="BM20"/>
  <c r="BP20"/>
  <c r="BY20"/>
  <c r="N21"/>
  <c r="Q21"/>
  <c r="Z21"/>
  <c r="AI21"/>
  <c r="AR21"/>
  <c r="BH21"/>
  <c r="BM21"/>
  <c r="BP21"/>
  <c r="BY21"/>
  <c r="N22"/>
  <c r="Q22"/>
  <c r="Z22"/>
  <c r="AI22"/>
  <c r="AR22"/>
  <c r="BH22"/>
  <c r="BM22"/>
  <c r="BP22"/>
  <c r="BY22"/>
  <c r="N23"/>
  <c r="Q23"/>
  <c r="Z23"/>
  <c r="AI23"/>
  <c r="AR23"/>
  <c r="BH23"/>
  <c r="BM23"/>
  <c r="BP23"/>
  <c r="BY23"/>
  <c r="N24"/>
  <c r="Q24"/>
  <c r="Z24"/>
  <c r="AI24"/>
  <c r="AR24"/>
  <c r="BH24"/>
  <c r="BM24"/>
  <c r="BP24"/>
  <c r="BY24"/>
  <c r="N25"/>
  <c r="Q25"/>
  <c r="Z25"/>
  <c r="AI25"/>
  <c r="AR25"/>
  <c r="BH25"/>
  <c r="BM25"/>
  <c r="BP25"/>
  <c r="BY25"/>
  <c r="N26"/>
  <c r="Q26"/>
  <c r="Z26"/>
  <c r="AI26"/>
  <c r="AR26"/>
  <c r="BH26"/>
  <c r="BM26"/>
  <c r="BP26"/>
  <c r="BY26"/>
  <c r="N27"/>
  <c r="Q27"/>
  <c r="Z27"/>
  <c r="AI27"/>
  <c r="AR27"/>
  <c r="BH27"/>
  <c r="BM27"/>
  <c r="BP27"/>
  <c r="BY27"/>
  <c r="N28"/>
  <c r="Q28"/>
  <c r="Z28"/>
  <c r="AI28"/>
  <c r="AR28"/>
  <c r="BH28"/>
  <c r="BM28"/>
  <c r="BP28"/>
  <c r="BY28"/>
  <c r="N29"/>
  <c r="Q29"/>
  <c r="Z29"/>
  <c r="AI29"/>
  <c r="AR29"/>
  <c r="BH29"/>
  <c r="BM29"/>
  <c r="BP29"/>
  <c r="BY29"/>
  <c r="N30"/>
  <c r="Q30"/>
  <c r="Z30"/>
  <c r="AI30"/>
  <c r="AR30"/>
  <c r="BH30"/>
  <c r="BM30"/>
  <c r="BP30"/>
  <c r="BY30"/>
  <c r="N31"/>
  <c r="Q31"/>
  <c r="Z31"/>
  <c r="AI31"/>
  <c r="AR31"/>
  <c r="BH31"/>
  <c r="BM31"/>
  <c r="BP31"/>
  <c r="BY31"/>
  <c r="N32"/>
  <c r="Q32"/>
  <c r="Z32"/>
  <c r="AI32"/>
  <c r="AR32"/>
  <c r="BH32"/>
  <c r="BM32"/>
  <c r="BP32"/>
  <c r="BY32"/>
  <c r="N33"/>
  <c r="Q33"/>
  <c r="Z33"/>
  <c r="AI33"/>
  <c r="AR33"/>
  <c r="BH33"/>
  <c r="BM33"/>
  <c r="BP33"/>
  <c r="BY33"/>
  <c r="N34"/>
  <c r="Q34"/>
  <c r="Z34"/>
  <c r="AI34"/>
  <c r="AR34"/>
  <c r="BH34"/>
  <c r="BM34"/>
  <c r="BP34"/>
  <c r="BY34"/>
  <c r="CB35"/>
  <c r="CA35"/>
  <c r="BZ35"/>
  <c r="BX35"/>
  <c r="BW35"/>
  <c r="BV35"/>
  <c r="BU35"/>
  <c r="BT35"/>
  <c r="BS35"/>
  <c r="BR35"/>
  <c r="BQ35"/>
  <c r="BO35"/>
  <c r="BN35"/>
  <c r="BL35"/>
  <c r="BK35"/>
  <c r="BJ35"/>
  <c r="BI35"/>
  <c r="BG35"/>
  <c r="BF35"/>
  <c r="BE35"/>
  <c r="BD35"/>
  <c r="BC35"/>
  <c r="BB35"/>
  <c r="AZ35"/>
  <c r="AY35"/>
  <c r="AX35"/>
  <c r="AW35"/>
  <c r="AV35"/>
  <c r="AT35"/>
  <c r="AS35"/>
  <c r="AQ35"/>
  <c r="AP35"/>
  <c r="AO35"/>
  <c r="AN35"/>
  <c r="AM35"/>
  <c r="AL35"/>
  <c r="AK35"/>
  <c r="AJ35"/>
  <c r="AH35"/>
  <c r="AG35"/>
  <c r="AF35"/>
  <c r="AE35"/>
  <c r="AD35"/>
  <c r="AC35"/>
  <c r="AB35"/>
  <c r="AA35"/>
  <c r="Y35"/>
  <c r="X35"/>
  <c r="W35"/>
  <c r="V35"/>
  <c r="U35"/>
  <c r="T35"/>
  <c r="S35"/>
  <c r="R35"/>
  <c r="P35"/>
  <c r="O35"/>
  <c r="M35"/>
  <c r="L35"/>
  <c r="K35"/>
  <c r="J35"/>
  <c r="I35"/>
  <c r="H35"/>
  <c r="G35"/>
  <c r="F35"/>
  <c r="E35"/>
  <c r="D35"/>
  <c r="BT5"/>
  <c r="BD5"/>
  <c r="AQ5"/>
  <c r="T5"/>
  <c r="BT4"/>
  <c r="BD4"/>
  <c r="AQ4"/>
  <c r="T4"/>
  <c r="BT3"/>
  <c r="BD3"/>
  <c r="AQ3"/>
  <c r="T3"/>
  <c r="BT2"/>
  <c r="BD2"/>
  <c r="AQ2"/>
  <c r="T2"/>
  <c r="Q35"/>
  <c r="N35" l="1"/>
  <c r="BP35"/>
  <c r="AI35"/>
  <c r="BY35"/>
  <c r="BM35"/>
  <c r="BH35"/>
  <c r="AR35"/>
  <c r="Z35"/>
  <c r="CC11" l="1"/>
  <c r="CE11" s="1"/>
  <c r="C11"/>
  <c r="C33"/>
  <c r="C30"/>
  <c r="C31"/>
  <c r="C34"/>
  <c r="C16"/>
  <c r="CC16"/>
  <c r="CE16" s="1"/>
  <c r="C21"/>
  <c r="C14"/>
  <c r="C24"/>
  <c r="C18"/>
  <c r="CC18"/>
  <c r="CE18" s="1"/>
  <c r="C29"/>
  <c r="CC29"/>
  <c r="CE29" s="1"/>
  <c r="C32"/>
  <c r="C27"/>
  <c r="C15"/>
  <c r="C26"/>
  <c r="C17"/>
  <c r="C19"/>
  <c r="C25"/>
  <c r="C13"/>
  <c r="CC13"/>
  <c r="CE13" s="1"/>
  <c r="C22"/>
  <c r="C28"/>
  <c r="CC28"/>
  <c r="CE28" s="1"/>
  <c r="CC31"/>
  <c r="CE31" s="1"/>
  <c r="CC15"/>
  <c r="CE15" s="1"/>
  <c r="C23"/>
  <c r="CC34"/>
  <c r="CE34" s="1"/>
  <c r="C20"/>
  <c r="C12"/>
  <c r="CC33"/>
  <c r="CE33" s="1"/>
  <c r="CC14"/>
  <c r="CE14" s="1"/>
  <c r="CC24"/>
  <c r="CE24" s="1"/>
  <c r="CC32"/>
  <c r="CE32" s="1"/>
  <c r="CC27"/>
  <c r="CE27" s="1"/>
  <c r="CC30"/>
  <c r="CE30" s="1"/>
  <c r="CC26"/>
  <c r="CE26" s="1"/>
  <c r="CC12"/>
  <c r="CE12" s="1"/>
  <c r="CC19"/>
  <c r="CE19" s="1"/>
  <c r="CC25"/>
  <c r="CE25" s="1"/>
  <c r="CC21"/>
  <c r="CE21" s="1"/>
  <c r="CC22"/>
  <c r="CE22" s="1"/>
  <c r="CC23"/>
  <c r="CE23" s="1"/>
  <c r="CC20"/>
  <c r="CE20" s="1"/>
  <c r="CC17"/>
  <c r="CE17" s="1"/>
  <c r="C35" l="1"/>
  <c r="CC35"/>
  <c r="A1" i="3" l="1"/>
</calcChain>
</file>

<file path=xl/sharedStrings.xml><?xml version="1.0" encoding="utf-8"?>
<sst xmlns="http://schemas.openxmlformats.org/spreadsheetml/2006/main" count="789" uniqueCount="86">
  <si>
    <t>СВОДНАЯ  ВЕДОМОСТЬ</t>
  </si>
  <si>
    <t>РЕЗУЛЬТАТОВ  ЗАМЕРА  АКТИВНОЙ  МОЩНОСТИ</t>
  </si>
  <si>
    <t xml:space="preserve">  Дата   </t>
  </si>
  <si>
    <t xml:space="preserve"> Вpемя </t>
  </si>
  <si>
    <t>Всего по ОАО "Черногорэнерго"</t>
  </si>
  <si>
    <t>ПС110/35/6кВ  КНС-14</t>
  </si>
  <si>
    <t>ПС110/35/6кВ  КНС-15</t>
  </si>
  <si>
    <t>ПС 110/35/6кВ Негус</t>
  </si>
  <si>
    <t>ПС110/35/6кВ  Негус</t>
  </si>
  <si>
    <t>ПС 110/35/6кВ Большечерногорская</t>
  </si>
  <si>
    <t>ПС110/35/6кВ  Большечерногорская</t>
  </si>
  <si>
    <t>ПС 110/35/6 кВ КНС-32</t>
  </si>
  <si>
    <t>ПС110/35/6кВ  КНС-32</t>
  </si>
  <si>
    <t>ПС 500/220/110/10/6кВ Белозерная</t>
  </si>
  <si>
    <t>ПС110/35/6кВ  Каскад</t>
  </si>
  <si>
    <t>ПС110/35/6кВ  Молодежная</t>
  </si>
  <si>
    <t>ПС110/35/6кВ  Ново-Молодежная</t>
  </si>
  <si>
    <t>ПС110/35/6кВ  УПСВ-1</t>
  </si>
  <si>
    <t>ПС 110/35/6кВ М-Черногорская</t>
  </si>
  <si>
    <t>ОАО "Сибнефтепровод"</t>
  </si>
  <si>
    <t>Ф-1 35кВ</t>
  </si>
  <si>
    <t>Ф-2 35кВ</t>
  </si>
  <si>
    <t>Ф-3 35кВ</t>
  </si>
  <si>
    <t>Ф-4 35кВ</t>
  </si>
  <si>
    <t>ТСН-1</t>
  </si>
  <si>
    <t>ТСН-2</t>
  </si>
  <si>
    <t>В-1 РУ-1</t>
  </si>
  <si>
    <t>В-2 РУ-1</t>
  </si>
  <si>
    <t>В-1 РУ-2</t>
  </si>
  <si>
    <t>В-2 РУ-2</t>
  </si>
  <si>
    <t>Ф-5 35кВ</t>
  </si>
  <si>
    <t>Ф-6 35кВ</t>
  </si>
  <si>
    <t>В-1 6кВ</t>
  </si>
  <si>
    <t>В-2 6кВ</t>
  </si>
  <si>
    <t xml:space="preserve"> ЗРУ 6 кВ В-1</t>
  </si>
  <si>
    <t>Ф-2 35 кВ</t>
  </si>
  <si>
    <t>В-1 110кВ</t>
  </si>
  <si>
    <t>В-2 110кВ</t>
  </si>
  <si>
    <t>час</t>
  </si>
  <si>
    <t>МВт</t>
  </si>
  <si>
    <t>0-1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</si>
  <si>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</si>
  <si>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</si>
  <si>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</si>
  <si>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</si>
  <si>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</si>
  <si>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</si>
  <si>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</si>
  <si>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</si>
  <si>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</si>
  <si>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</si>
  <si>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</si>
  <si>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</si>
  <si>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</si>
  <si>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</si>
  <si>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</si>
  <si>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</si>
  <si>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</si>
  <si>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</si>
  <si>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</si>
  <si>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</si>
  <si>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</si>
  <si>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</si>
  <si>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</si>
  <si>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Всего за пеpиод:</t>
  </si>
  <si>
    <t xml:space="preserve"> ЗРУ 6 кВ В-2</t>
  </si>
  <si>
    <t>Проверка</t>
  </si>
  <si>
    <t>КРУН СВЛ-6 кВ В-1</t>
  </si>
  <si>
    <t>КРУН СВЛ-6 кВ В-2</t>
  </si>
  <si>
    <t>тел. 8(3466) 62-52-97</t>
  </si>
  <si>
    <t>Страница 1 из 5</t>
  </si>
  <si>
    <t>Страница 2 из 5</t>
  </si>
  <si>
    <t>Страница 3 из 5</t>
  </si>
  <si>
    <t>Страница 4 из 5</t>
  </si>
  <si>
    <t>Страница 5 из 5</t>
  </si>
  <si>
    <t>кВ</t>
  </si>
  <si>
    <t>А</t>
  </si>
  <si>
    <t>РЕЗУЛЬТАТОВ  ЗАМЕРА  ПОТОКОРАСПРЕДЕЛЕНИЯ</t>
  </si>
  <si>
    <t xml:space="preserve">за  15 июня 2016 года (время московское). </t>
  </si>
  <si>
    <t>по  АО  "Черногорэнерго".</t>
  </si>
  <si>
    <t>РЕЗУЛЬТАТОВ  ЗАМЕРА РЕАКТИВНОЙ  МОЩНОСТИ</t>
  </si>
  <si>
    <t>РЕЗУЛЬТАТОВ  ЗАМЕРА УРОВНЕЙ НАПРЯЖЕНИЯ</t>
  </si>
  <si>
    <t xml:space="preserve">Генеральный директор АО "Черногорэнерго"            ______________ С.Е.Савицкая    </t>
  </si>
  <si>
    <t xml:space="preserve">за  15 Июня 2016 года (время московское). </t>
  </si>
  <si>
    <t>по АО  "Черногорэнерго".</t>
  </si>
  <si>
    <t>Исп. Нач.ОСЭЭ АО "Черногорэнерго"______________А.Г.Ишбулдин</t>
  </si>
</sst>
</file>

<file path=xl/styles.xml><?xml version="1.0" encoding="utf-8"?>
<styleSheet xmlns="http://schemas.openxmlformats.org/spreadsheetml/2006/main">
  <numFmts count="7">
    <numFmt numFmtId="164" formatCode="dd/mm/yy;@"/>
    <numFmt numFmtId="165" formatCode="h:mm:ss;@"/>
    <numFmt numFmtId="166" formatCode="#,##0.0000"/>
    <numFmt numFmtId="167" formatCode="#,##0.00000"/>
    <numFmt numFmtId="168" formatCode="h:mm;@"/>
    <numFmt numFmtId="169" formatCode="0.0000"/>
    <numFmt numFmtId="170" formatCode="0.00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ahoma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u/>
      <sz val="12"/>
      <name val="Arial Cyr"/>
      <family val="2"/>
      <charset val="204"/>
    </font>
    <font>
      <b/>
      <i/>
      <sz val="8"/>
      <name val="Times New Roman"/>
      <family val="1"/>
    </font>
    <font>
      <b/>
      <i/>
      <u/>
      <sz val="8"/>
      <name val="Times New Roman"/>
      <family val="1"/>
    </font>
    <font>
      <b/>
      <u/>
      <sz val="8"/>
      <name val="Tahoma"/>
      <family val="2"/>
      <charset val="204"/>
    </font>
    <font>
      <b/>
      <u/>
      <sz val="8"/>
      <name val="Times New Roman"/>
      <family val="1"/>
      <charset val="204"/>
    </font>
    <font>
      <b/>
      <i/>
      <u/>
      <sz val="8"/>
      <name val="Tahoma"/>
      <family val="2"/>
      <charset val="204"/>
    </font>
    <font>
      <i/>
      <sz val="8"/>
      <name val="Arial Cyr"/>
      <family val="2"/>
      <charset val="204"/>
    </font>
    <font>
      <sz val="8"/>
      <name val="Arial Cyr"/>
      <family val="2"/>
      <charset val="204"/>
    </font>
    <font>
      <sz val="9"/>
      <name val="Tahoma"/>
      <family val="2"/>
      <charset val="204"/>
    </font>
    <font>
      <sz val="8"/>
      <name val="Arial Cyr"/>
      <charset val="204"/>
    </font>
    <font>
      <b/>
      <sz val="8"/>
      <color indexed="12"/>
      <name val="Arial Cyr"/>
      <family val="2"/>
      <charset val="204"/>
    </font>
    <font>
      <b/>
      <sz val="10"/>
      <color indexed="12"/>
      <name val="Tahoma"/>
      <family val="2"/>
      <charset val="204"/>
    </font>
    <font>
      <b/>
      <sz val="10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164" fontId="2" fillId="0" borderId="0" xfId="0" applyNumberFormat="1" applyFont="1" applyAlignment="1">
      <alignment horizontal="left"/>
    </xf>
    <xf numFmtId="0" fontId="2" fillId="0" borderId="0" xfId="0" applyFont="1" applyProtection="1"/>
    <xf numFmtId="0" fontId="2" fillId="0" borderId="0" xfId="0" applyFont="1" applyAlignment="1" applyProtection="1">
      <alignment horizontal="right"/>
    </xf>
    <xf numFmtId="14" fontId="2" fillId="0" borderId="0" xfId="0" applyNumberFormat="1" applyFont="1" applyBorder="1" applyProtection="1"/>
    <xf numFmtId="0" fontId="2" fillId="0" borderId="0" xfId="0" applyFont="1" applyFill="1" applyProtection="1"/>
    <xf numFmtId="0" fontId="1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3" fillId="0" borderId="0" xfId="0" applyFont="1" applyFill="1"/>
    <xf numFmtId="0" fontId="5" fillId="0" borderId="0" xfId="0" applyFont="1" applyFill="1" applyAlignment="1">
      <alignment horizontal="center"/>
    </xf>
    <xf numFmtId="165" fontId="2" fillId="0" borderId="0" xfId="0" applyNumberFormat="1" applyFont="1" applyAlignment="1">
      <alignment horizontal="left"/>
    </xf>
    <xf numFmtId="14" fontId="2" fillId="0" borderId="0" xfId="0" applyNumberFormat="1" applyFont="1" applyProtection="1"/>
    <xf numFmtId="166" fontId="2" fillId="0" borderId="0" xfId="0" applyNumberFormat="1" applyFont="1" applyProtection="1"/>
    <xf numFmtId="2" fontId="2" fillId="0" borderId="0" xfId="0" applyNumberFormat="1" applyFont="1" applyProtection="1"/>
    <xf numFmtId="49" fontId="2" fillId="0" borderId="0" xfId="0" applyNumberFormat="1" applyFont="1" applyAlignment="1" applyProtection="1">
      <alignment horizontal="center" vertical="top" wrapText="1"/>
    </xf>
    <xf numFmtId="2" fontId="2" fillId="0" borderId="1" xfId="0" applyNumberFormat="1" applyFont="1" applyFill="1" applyBorder="1" applyAlignment="1" applyProtection="1">
      <alignment horizontal="center" vertical="center" wrapText="1"/>
    </xf>
    <xf numFmtId="14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14" fontId="12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166" fontId="12" fillId="0" borderId="1" xfId="0" applyNumberFormat="1" applyFont="1" applyFill="1" applyBorder="1" applyAlignment="1">
      <alignment horizontal="center"/>
    </xf>
    <xf numFmtId="166" fontId="12" fillId="0" borderId="1" xfId="0" applyNumberFormat="1" applyFont="1" applyFill="1" applyBorder="1" applyAlignment="1" applyProtection="1">
      <alignment horizontal="center"/>
    </xf>
    <xf numFmtId="14" fontId="4" fillId="0" borderId="1" xfId="0" applyNumberFormat="1" applyFont="1" applyFill="1" applyBorder="1"/>
    <xf numFmtId="166" fontId="4" fillId="0" borderId="1" xfId="0" applyNumberFormat="1" applyFont="1" applyFill="1" applyBorder="1" applyAlignment="1">
      <alignment horizontal="center"/>
    </xf>
    <xf numFmtId="167" fontId="4" fillId="0" borderId="1" xfId="0" applyNumberFormat="1" applyFont="1" applyFill="1" applyBorder="1" applyAlignment="1">
      <alignment horizontal="center"/>
    </xf>
    <xf numFmtId="168" fontId="2" fillId="0" borderId="0" xfId="0" applyNumberFormat="1" applyFont="1" applyProtection="1"/>
    <xf numFmtId="169" fontId="2" fillId="0" borderId="0" xfId="0" applyNumberFormat="1" applyFont="1" applyProtection="1"/>
    <xf numFmtId="170" fontId="2" fillId="0" borderId="0" xfId="0" applyNumberFormat="1" applyFont="1" applyProtection="1"/>
    <xf numFmtId="166" fontId="4" fillId="0" borderId="2" xfId="0" applyNumberFormat="1" applyFont="1" applyFill="1" applyBorder="1" applyAlignment="1">
      <alignment horizontal="center"/>
    </xf>
    <xf numFmtId="166" fontId="13" fillId="0" borderId="0" xfId="0" applyNumberFormat="1" applyFont="1" applyFill="1" applyProtection="1"/>
    <xf numFmtId="49" fontId="14" fillId="0" borderId="1" xfId="0" applyNumberFormat="1" applyFont="1" applyFill="1" applyBorder="1" applyAlignment="1">
      <alignment horizontal="center"/>
    </xf>
    <xf numFmtId="166" fontId="14" fillId="0" borderId="1" xfId="0" applyNumberFormat="1" applyFont="1" applyFill="1" applyBorder="1" applyAlignment="1" applyProtection="1">
      <alignment horizontal="center"/>
    </xf>
    <xf numFmtId="166" fontId="15" fillId="0" borderId="1" xfId="0" applyNumberFormat="1" applyFont="1" applyFill="1" applyBorder="1" applyAlignment="1" applyProtection="1">
      <alignment horizontal="center"/>
    </xf>
    <xf numFmtId="0" fontId="16" fillId="0" borderId="0" xfId="0" applyFont="1" applyFill="1" applyProtection="1"/>
    <xf numFmtId="0" fontId="17" fillId="0" borderId="0" xfId="0" applyFont="1" applyFill="1" applyProtection="1"/>
    <xf numFmtId="166" fontId="4" fillId="0" borderId="0" xfId="0" applyNumberFormat="1" applyFont="1" applyFill="1" applyBorder="1" applyAlignment="1">
      <alignment horizontal="center"/>
    </xf>
    <xf numFmtId="0" fontId="0" fillId="0" borderId="0" xfId="0" applyFill="1"/>
    <xf numFmtId="166" fontId="5" fillId="0" borderId="0" xfId="0" applyNumberFormat="1" applyFont="1" applyFill="1" applyAlignment="1">
      <alignment horizontal="center"/>
    </xf>
    <xf numFmtId="3" fontId="0" fillId="0" borderId="0" xfId="0" applyNumberFormat="1"/>
    <xf numFmtId="14" fontId="4" fillId="0" borderId="0" xfId="0" applyNumberFormat="1" applyFont="1" applyFill="1" applyBorder="1"/>
    <xf numFmtId="167" fontId="4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Protection="1"/>
    <xf numFmtId="166" fontId="14" fillId="0" borderId="1" xfId="0" applyNumberFormat="1" applyFont="1" applyFill="1" applyBorder="1" applyAlignment="1">
      <alignment horizontal="center"/>
    </xf>
    <xf numFmtId="14" fontId="14" fillId="0" borderId="1" xfId="0" applyNumberFormat="1" applyFont="1" applyFill="1" applyBorder="1" applyAlignment="1">
      <alignment horizontal="center"/>
    </xf>
    <xf numFmtId="3" fontId="14" fillId="0" borderId="1" xfId="0" applyNumberFormat="1" applyFont="1" applyFill="1" applyBorder="1" applyAlignment="1">
      <alignment horizontal="center"/>
    </xf>
    <xf numFmtId="166" fontId="4" fillId="0" borderId="3" xfId="0" applyNumberFormat="1" applyFont="1" applyFill="1" applyBorder="1" applyAlignment="1">
      <alignment horizontal="center"/>
    </xf>
    <xf numFmtId="3" fontId="14" fillId="0" borderId="1" xfId="0" applyNumberFormat="1" applyFont="1" applyFill="1" applyBorder="1" applyAlignment="1" applyProtection="1">
      <alignment horizontal="center"/>
    </xf>
    <xf numFmtId="3" fontId="12" fillId="0" borderId="1" xfId="0" applyNumberFormat="1" applyFont="1" applyFill="1" applyBorder="1" applyAlignment="1" applyProtection="1">
      <alignment horizontal="center"/>
    </xf>
    <xf numFmtId="0" fontId="7" fillId="0" borderId="1" xfId="0" applyFont="1" applyFill="1" applyBorder="1" applyAlignment="1">
      <alignment horizontal="center" vertical="top" wrapText="1"/>
    </xf>
    <xf numFmtId="2" fontId="8" fillId="0" borderId="1" xfId="0" applyNumberFormat="1" applyFont="1" applyFill="1" applyBorder="1" applyAlignment="1" applyProtection="1">
      <alignment horizontal="center" vertical="center" wrapText="1"/>
    </xf>
    <xf numFmtId="2" fontId="8" fillId="0" borderId="3" xfId="0" applyNumberFormat="1" applyFont="1" applyFill="1" applyBorder="1" applyAlignment="1" applyProtection="1">
      <alignment horizontal="center" vertical="center" wrapText="1"/>
    </xf>
    <xf numFmtId="2" fontId="8" fillId="0" borderId="4" xfId="0" applyNumberFormat="1" applyFont="1" applyFill="1" applyBorder="1" applyAlignment="1" applyProtection="1">
      <alignment horizontal="center" vertical="center" wrapText="1"/>
    </xf>
    <xf numFmtId="2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164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64"/>
  <sheetViews>
    <sheetView view="pageBreakPreview" zoomScale="60" zoomScaleNormal="100" workbookViewId="0">
      <selection activeCell="BR58" sqref="BR58"/>
    </sheetView>
  </sheetViews>
  <sheetFormatPr defaultColWidth="12.7109375" defaultRowHeight="12.75"/>
  <cols>
    <col min="1" max="1" width="11.42578125" style="27" customWidth="1"/>
    <col min="2" max="2" width="8" style="27" customWidth="1"/>
    <col min="3" max="3" width="10.42578125" style="27" customWidth="1"/>
    <col min="4" max="4" width="9.28515625" style="2" customWidth="1"/>
    <col min="5" max="5" width="9" style="2" customWidth="1"/>
    <col min="6" max="6" width="11.28515625" style="2" customWidth="1"/>
    <col min="7" max="7" width="9.140625" style="2" customWidth="1"/>
    <col min="8" max="9" width="7.5703125" style="2" bestFit="1" customWidth="1"/>
    <col min="10" max="11" width="8.5703125" style="2" bestFit="1" customWidth="1"/>
    <col min="12" max="12" width="9.140625" style="2" customWidth="1"/>
    <col min="13" max="13" width="10.5703125" style="2" customWidth="1"/>
    <col min="14" max="14" width="11.7109375" style="2" bestFit="1" customWidth="1"/>
    <col min="15" max="15" width="10.7109375" style="5" bestFit="1" customWidth="1"/>
    <col min="16" max="17" width="10.7109375" style="5" customWidth="1"/>
    <col min="18" max="18" width="11.140625" style="2" customWidth="1"/>
    <col min="19" max="23" width="9.140625" style="2" customWidth="1"/>
    <col min="24" max="24" width="8.5703125" style="2" customWidth="1"/>
    <col min="25" max="25" width="7" style="2" bestFit="1" customWidth="1"/>
    <col min="26" max="26" width="11.7109375" style="2" bestFit="1" customWidth="1"/>
    <col min="27" max="31" width="9.140625" style="2" customWidth="1"/>
    <col min="32" max="32" width="8.5703125" style="2" bestFit="1" customWidth="1"/>
    <col min="33" max="34" width="9.140625" style="2" customWidth="1"/>
    <col min="35" max="35" width="12.5703125" style="2" bestFit="1" customWidth="1"/>
    <col min="36" max="37" width="9.140625" style="2" customWidth="1"/>
    <col min="38" max="39" width="9.28515625" style="2" bestFit="1" customWidth="1"/>
    <col min="40" max="40" width="8.85546875" style="2" bestFit="1" customWidth="1"/>
    <col min="41" max="41" width="9.28515625" style="2" bestFit="1" customWidth="1"/>
    <col min="42" max="42" width="8.140625" style="2" bestFit="1" customWidth="1"/>
    <col min="43" max="43" width="9.42578125" style="2" customWidth="1"/>
    <col min="44" max="44" width="11.85546875" style="2" bestFit="1" customWidth="1"/>
    <col min="45" max="45" width="12.5703125" style="2" customWidth="1"/>
    <col min="46" max="47" width="14.42578125" style="2" customWidth="1"/>
    <col min="48" max="48" width="14.140625" style="2" customWidth="1"/>
    <col min="49" max="49" width="10.140625" style="2" customWidth="1"/>
    <col min="50" max="52" width="9.28515625" style="2" bestFit="1" customWidth="1"/>
    <col min="53" max="53" width="10.28515625" style="2" customWidth="1"/>
    <col min="54" max="54" width="8.7109375" style="2" bestFit="1" customWidth="1"/>
    <col min="55" max="55" width="9.85546875" style="2" bestFit="1" customWidth="1"/>
    <col min="56" max="58" width="9.28515625" style="2" bestFit="1" customWidth="1"/>
    <col min="59" max="59" width="8.85546875" style="2" customWidth="1"/>
    <col min="60" max="60" width="11.140625" style="2" customWidth="1"/>
    <col min="61" max="64" width="9.140625" style="2" customWidth="1"/>
    <col min="65" max="65" width="10.85546875" style="2" customWidth="1"/>
    <col min="66" max="67" width="9.85546875" style="2" bestFit="1" customWidth="1"/>
    <col min="68" max="68" width="11" style="2" customWidth="1"/>
    <col min="69" max="69" width="10.5703125" style="5" customWidth="1"/>
    <col min="70" max="70" width="10.42578125" style="5" bestFit="1" customWidth="1"/>
    <col min="71" max="75" width="11.42578125" style="5" customWidth="1"/>
    <col min="76" max="76" width="8.5703125" style="5" bestFit="1" customWidth="1"/>
    <col min="77" max="77" width="8.5703125" style="5" customWidth="1"/>
    <col min="78" max="78" width="10.7109375" style="5" bestFit="1" customWidth="1"/>
    <col min="79" max="79" width="10.7109375" style="5" customWidth="1"/>
    <col min="80" max="80" width="11.7109375" style="5" bestFit="1" customWidth="1"/>
    <col min="81" max="82" width="12.7109375" style="2"/>
    <col min="83" max="83" width="23.5703125" style="2" customWidth="1"/>
    <col min="84" max="84" width="12.7109375" style="2"/>
    <col min="85" max="85" width="12.85546875" style="2" bestFit="1" customWidth="1"/>
    <col min="86" max="16384" width="12.7109375" style="2"/>
  </cols>
  <sheetData>
    <row r="1" spans="1:83">
      <c r="A1" s="1"/>
      <c r="B1" s="1"/>
      <c r="C1" s="1"/>
      <c r="H1" s="3"/>
      <c r="I1" s="4"/>
    </row>
    <row r="2" spans="1:83" s="6" customFormat="1" ht="15.75">
      <c r="B2" s="7"/>
      <c r="C2" s="7"/>
      <c r="D2" s="7"/>
      <c r="E2" s="7"/>
      <c r="F2" s="7"/>
      <c r="G2" s="7"/>
      <c r="H2" s="7"/>
      <c r="I2" s="7" t="s">
        <v>0</v>
      </c>
      <c r="J2" s="7"/>
      <c r="K2" s="7"/>
      <c r="L2" s="7"/>
      <c r="M2" s="7"/>
      <c r="N2" s="7"/>
      <c r="O2" s="7"/>
      <c r="P2" s="7"/>
      <c r="Q2" s="7"/>
      <c r="R2" s="7"/>
      <c r="S2" s="7"/>
      <c r="T2" s="7" t="str">
        <f>$I2</f>
        <v>СВОДНАЯ  ВЕДОМОСТЬ</v>
      </c>
      <c r="U2" s="7"/>
      <c r="V2" s="7"/>
      <c r="AE2" s="7" t="str">
        <f>$I2</f>
        <v>СВОДНАЯ  ВЕДОМОСТЬ</v>
      </c>
      <c r="AQ2" s="7" t="str">
        <f>$I2</f>
        <v>СВОДНАЯ  ВЕДОМОСТЬ</v>
      </c>
      <c r="BD2" s="7" t="str">
        <f>$I2</f>
        <v>СВОДНАЯ  ВЕДОМОСТЬ</v>
      </c>
      <c r="BN2" s="7"/>
      <c r="BT2" s="7" t="str">
        <f>$I2</f>
        <v>СВОДНАЯ  ВЕДОМОСТЬ</v>
      </c>
      <c r="BZ2" s="38"/>
    </row>
    <row r="3" spans="1:83" s="6" customFormat="1">
      <c r="B3" s="8"/>
      <c r="C3" s="8"/>
      <c r="D3" s="8"/>
      <c r="E3" s="8"/>
      <c r="F3" s="8"/>
      <c r="G3" s="8"/>
      <c r="H3" s="8"/>
      <c r="I3" s="8" t="s">
        <v>1</v>
      </c>
      <c r="J3" s="8"/>
      <c r="K3" s="8"/>
      <c r="L3" s="8"/>
      <c r="M3" s="8"/>
      <c r="N3" s="8"/>
      <c r="O3" s="8"/>
      <c r="P3" s="8"/>
      <c r="Q3" s="8"/>
      <c r="R3" s="8"/>
      <c r="S3" s="8"/>
      <c r="T3" s="8" t="str">
        <f>$I3</f>
        <v>РЕЗУЛЬТАТОВ  ЗАМЕРА  АКТИВНОЙ  МОЩНОСТИ</v>
      </c>
      <c r="U3" s="8"/>
      <c r="V3" s="8"/>
      <c r="AE3" s="8" t="str">
        <f>$I3</f>
        <v>РЕЗУЛЬТАТОВ  ЗАМЕРА  АКТИВНОЙ  МОЩНОСТИ</v>
      </c>
      <c r="AQ3" s="8" t="str">
        <f>$I3</f>
        <v>РЕЗУЛЬТАТОВ  ЗАМЕРА  АКТИВНОЙ  МОЩНОСТИ</v>
      </c>
      <c r="BD3" s="8" t="str">
        <f>$I3</f>
        <v>РЕЗУЛЬТАТОВ  ЗАМЕРА  АКТИВНОЙ  МОЩНОСТИ</v>
      </c>
      <c r="BN3" s="8"/>
      <c r="BT3" s="8" t="str">
        <f>$I3</f>
        <v>РЕЗУЛЬТАТОВ  ЗАМЕРА  АКТИВНОЙ  МОЩНОСТИ</v>
      </c>
    </row>
    <row r="4" spans="1:83" s="9" customFormat="1">
      <c r="B4" s="8"/>
      <c r="C4" s="8"/>
      <c r="D4" s="8"/>
      <c r="E4" s="8"/>
      <c r="F4" s="8"/>
      <c r="G4" s="8"/>
      <c r="H4" s="8"/>
      <c r="I4" s="8" t="s">
        <v>78</v>
      </c>
      <c r="J4" s="8"/>
      <c r="K4" s="8"/>
      <c r="L4" s="8"/>
      <c r="M4" s="8"/>
      <c r="N4" s="8"/>
      <c r="O4" s="8"/>
      <c r="P4" s="8"/>
      <c r="Q4" s="8"/>
      <c r="R4" s="8"/>
      <c r="S4" s="8"/>
      <c r="T4" s="8" t="str">
        <f>$I4</f>
        <v xml:space="preserve">за  15 июня 2016 года (время московское). </v>
      </c>
      <c r="U4" s="8"/>
      <c r="V4" s="8"/>
      <c r="AE4" s="8" t="str">
        <f>$I4</f>
        <v xml:space="preserve">за  15 июня 2016 года (время московское). </v>
      </c>
      <c r="AQ4" s="8" t="str">
        <f>$I4</f>
        <v xml:space="preserve">за  15 июня 2016 года (время московское). </v>
      </c>
      <c r="BD4" s="8" t="str">
        <f>$I4</f>
        <v xml:space="preserve">за  15 июня 2016 года (время московское). </v>
      </c>
      <c r="BN4" s="8"/>
      <c r="BT4" s="8" t="str">
        <f>$I4</f>
        <v xml:space="preserve">за  15 июня 2016 года (время московское). </v>
      </c>
    </row>
    <row r="5" spans="1:83" s="10" customFormat="1" ht="15.75">
      <c r="B5" s="11"/>
      <c r="C5" s="11"/>
      <c r="D5" s="11"/>
      <c r="E5" s="11"/>
      <c r="F5" s="11"/>
      <c r="G5" s="11"/>
      <c r="H5" s="11"/>
      <c r="I5" s="11" t="s">
        <v>79</v>
      </c>
      <c r="J5" s="11"/>
      <c r="K5" s="11"/>
      <c r="L5" s="11"/>
      <c r="M5" s="11"/>
      <c r="N5" s="39"/>
      <c r="O5" s="11"/>
      <c r="P5" s="11"/>
      <c r="Q5" s="11"/>
      <c r="R5" s="11"/>
      <c r="S5" s="11"/>
      <c r="T5" s="11" t="str">
        <f>$I5</f>
        <v>по  АО  "Черногорэнерго".</v>
      </c>
      <c r="U5" s="11"/>
      <c r="V5" s="11"/>
      <c r="AE5" s="11" t="str">
        <f>$I5</f>
        <v>по  АО  "Черногорэнерго".</v>
      </c>
      <c r="AQ5" s="11" t="str">
        <f>$I5</f>
        <v>по  АО  "Черногорэнерго".</v>
      </c>
      <c r="BD5" s="11" t="str">
        <f>$I5</f>
        <v>по  АО  "Черногорэнерго".</v>
      </c>
      <c r="BN5" s="11"/>
      <c r="BT5" s="11" t="str">
        <f>$I5</f>
        <v>по  АО  "Черногорэнерго".</v>
      </c>
    </row>
    <row r="6" spans="1:83">
      <c r="A6" s="12"/>
      <c r="B6" s="12"/>
      <c r="C6" s="12"/>
      <c r="G6" s="13"/>
      <c r="AV6" s="14"/>
    </row>
    <row r="7" spans="1:83">
      <c r="A7" s="15"/>
      <c r="B7" s="15"/>
      <c r="C7" s="15"/>
      <c r="D7" s="15"/>
      <c r="E7" s="15"/>
      <c r="G7" s="15"/>
      <c r="H7" s="15"/>
    </row>
    <row r="8" spans="1:83" s="16" customFormat="1" ht="45" customHeight="1">
      <c r="A8" s="62" t="s">
        <v>2</v>
      </c>
      <c r="B8" s="63" t="s">
        <v>3</v>
      </c>
      <c r="C8" s="50" t="s">
        <v>4</v>
      </c>
      <c r="D8" s="52" t="s">
        <v>5</v>
      </c>
      <c r="E8" s="53"/>
      <c r="F8" s="53"/>
      <c r="G8" s="53"/>
      <c r="H8" s="53"/>
      <c r="I8" s="53"/>
      <c r="J8" s="53"/>
      <c r="K8" s="53"/>
      <c r="L8" s="53"/>
      <c r="M8" s="53"/>
      <c r="N8" s="50" t="s">
        <v>5</v>
      </c>
      <c r="O8" s="58" t="s">
        <v>6</v>
      </c>
      <c r="P8" s="59"/>
      <c r="Q8" s="60" t="s">
        <v>6</v>
      </c>
      <c r="R8" s="52" t="s">
        <v>7</v>
      </c>
      <c r="S8" s="53"/>
      <c r="T8" s="53"/>
      <c r="U8" s="53"/>
      <c r="V8" s="53"/>
      <c r="W8" s="53"/>
      <c r="X8" s="53"/>
      <c r="Y8" s="54"/>
      <c r="Z8" s="50" t="s">
        <v>8</v>
      </c>
      <c r="AA8" s="52" t="s">
        <v>9</v>
      </c>
      <c r="AB8" s="53"/>
      <c r="AC8" s="53"/>
      <c r="AD8" s="53"/>
      <c r="AE8" s="53"/>
      <c r="AF8" s="53"/>
      <c r="AG8" s="53"/>
      <c r="AH8" s="54"/>
      <c r="AI8" s="50" t="s">
        <v>10</v>
      </c>
      <c r="AJ8" s="51" t="s">
        <v>11</v>
      </c>
      <c r="AK8" s="51"/>
      <c r="AL8" s="51"/>
      <c r="AM8" s="51"/>
      <c r="AN8" s="51"/>
      <c r="AO8" s="51"/>
      <c r="AP8" s="51"/>
      <c r="AQ8" s="51"/>
      <c r="AR8" s="50" t="s">
        <v>12</v>
      </c>
      <c r="AS8" s="52" t="s">
        <v>13</v>
      </c>
      <c r="AT8" s="53"/>
      <c r="AU8" s="50" t="s">
        <v>13</v>
      </c>
      <c r="AV8" s="51" t="s">
        <v>14</v>
      </c>
      <c r="AW8" s="51"/>
      <c r="AX8" s="51"/>
      <c r="AY8" s="51"/>
      <c r="AZ8" s="51"/>
      <c r="BA8" s="50" t="s">
        <v>14</v>
      </c>
      <c r="BB8" s="51" t="s">
        <v>15</v>
      </c>
      <c r="BC8" s="51"/>
      <c r="BD8" s="51"/>
      <c r="BE8" s="51"/>
      <c r="BF8" s="51"/>
      <c r="BG8" s="51"/>
      <c r="BH8" s="50" t="s">
        <v>15</v>
      </c>
      <c r="BI8" s="52" t="s">
        <v>16</v>
      </c>
      <c r="BJ8" s="53"/>
      <c r="BK8" s="53"/>
      <c r="BL8" s="54"/>
      <c r="BM8" s="50" t="s">
        <v>16</v>
      </c>
      <c r="BN8" s="51" t="s">
        <v>17</v>
      </c>
      <c r="BO8" s="51"/>
      <c r="BP8" s="50" t="s">
        <v>17</v>
      </c>
      <c r="BQ8" s="55" t="s">
        <v>18</v>
      </c>
      <c r="BR8" s="56"/>
      <c r="BS8" s="56"/>
      <c r="BT8" s="56"/>
      <c r="BU8" s="56"/>
      <c r="BV8" s="56"/>
      <c r="BW8" s="56"/>
      <c r="BX8" s="57"/>
      <c r="BY8" s="50" t="s">
        <v>18</v>
      </c>
      <c r="BZ8" s="50" t="s">
        <v>19</v>
      </c>
      <c r="CA8" s="50"/>
      <c r="CB8" s="50"/>
      <c r="CC8" s="16" t="s">
        <v>66</v>
      </c>
    </row>
    <row r="9" spans="1:83" ht="25.5">
      <c r="A9" s="62"/>
      <c r="B9" s="63"/>
      <c r="C9" s="50"/>
      <c r="D9" s="17" t="s">
        <v>20</v>
      </c>
      <c r="E9" s="17" t="s">
        <v>21</v>
      </c>
      <c r="F9" s="17" t="s">
        <v>22</v>
      </c>
      <c r="G9" s="17" t="s">
        <v>23</v>
      </c>
      <c r="H9" s="17" t="s">
        <v>24</v>
      </c>
      <c r="I9" s="17" t="s">
        <v>25</v>
      </c>
      <c r="J9" s="17" t="s">
        <v>26</v>
      </c>
      <c r="K9" s="17" t="s">
        <v>27</v>
      </c>
      <c r="L9" s="17" t="s">
        <v>28</v>
      </c>
      <c r="M9" s="17" t="s">
        <v>29</v>
      </c>
      <c r="N9" s="50"/>
      <c r="O9" s="17" t="s">
        <v>30</v>
      </c>
      <c r="P9" s="17" t="s">
        <v>31</v>
      </c>
      <c r="Q9" s="61"/>
      <c r="R9" s="17" t="s">
        <v>20</v>
      </c>
      <c r="S9" s="17" t="s">
        <v>21</v>
      </c>
      <c r="T9" s="17" t="s">
        <v>22</v>
      </c>
      <c r="U9" s="17" t="s">
        <v>23</v>
      </c>
      <c r="V9" s="17" t="s">
        <v>32</v>
      </c>
      <c r="W9" s="17" t="s">
        <v>33</v>
      </c>
      <c r="X9" s="17" t="s">
        <v>24</v>
      </c>
      <c r="Y9" s="17" t="s">
        <v>25</v>
      </c>
      <c r="Z9" s="50"/>
      <c r="AA9" s="17" t="s">
        <v>20</v>
      </c>
      <c r="AB9" s="17" t="s">
        <v>21</v>
      </c>
      <c r="AC9" s="17" t="s">
        <v>22</v>
      </c>
      <c r="AD9" s="17" t="s">
        <v>23</v>
      </c>
      <c r="AE9" s="17" t="s">
        <v>32</v>
      </c>
      <c r="AF9" s="17" t="s">
        <v>33</v>
      </c>
      <c r="AG9" s="17" t="s">
        <v>24</v>
      </c>
      <c r="AH9" s="17" t="s">
        <v>25</v>
      </c>
      <c r="AI9" s="50"/>
      <c r="AJ9" s="17" t="s">
        <v>20</v>
      </c>
      <c r="AK9" s="17" t="s">
        <v>21</v>
      </c>
      <c r="AL9" s="17" t="s">
        <v>22</v>
      </c>
      <c r="AM9" s="17" t="s">
        <v>23</v>
      </c>
      <c r="AN9" s="17" t="s">
        <v>32</v>
      </c>
      <c r="AO9" s="17" t="s">
        <v>33</v>
      </c>
      <c r="AP9" s="17" t="s">
        <v>24</v>
      </c>
      <c r="AQ9" s="17" t="s">
        <v>25</v>
      </c>
      <c r="AR9" s="50"/>
      <c r="AS9" s="17" t="s">
        <v>34</v>
      </c>
      <c r="AT9" s="17" t="s">
        <v>65</v>
      </c>
      <c r="AU9" s="50"/>
      <c r="AV9" s="17" t="s">
        <v>67</v>
      </c>
      <c r="AW9" s="17" t="s">
        <v>68</v>
      </c>
      <c r="AX9" s="17" t="s">
        <v>20</v>
      </c>
      <c r="AY9" s="17" t="s">
        <v>22</v>
      </c>
      <c r="AZ9" s="17" t="s">
        <v>23</v>
      </c>
      <c r="BA9" s="50"/>
      <c r="BB9" s="17" t="s">
        <v>20</v>
      </c>
      <c r="BC9" s="17" t="s">
        <v>35</v>
      </c>
      <c r="BD9" s="17" t="s">
        <v>22</v>
      </c>
      <c r="BE9" s="17" t="s">
        <v>23</v>
      </c>
      <c r="BF9" s="17" t="s">
        <v>32</v>
      </c>
      <c r="BG9" s="17" t="s">
        <v>33</v>
      </c>
      <c r="BH9" s="50"/>
      <c r="BI9" s="17" t="s">
        <v>20</v>
      </c>
      <c r="BJ9" s="17" t="s">
        <v>21</v>
      </c>
      <c r="BK9" s="17" t="s">
        <v>22</v>
      </c>
      <c r="BL9" s="17" t="s">
        <v>23</v>
      </c>
      <c r="BM9" s="50"/>
      <c r="BN9" s="17" t="s">
        <v>36</v>
      </c>
      <c r="BO9" s="17" t="s">
        <v>37</v>
      </c>
      <c r="BP9" s="50"/>
      <c r="BQ9" s="17" t="s">
        <v>20</v>
      </c>
      <c r="BR9" s="17" t="s">
        <v>21</v>
      </c>
      <c r="BS9" s="17" t="s">
        <v>22</v>
      </c>
      <c r="BT9" s="17" t="s">
        <v>23</v>
      </c>
      <c r="BU9" s="17" t="s">
        <v>32</v>
      </c>
      <c r="BV9" s="17" t="s">
        <v>33</v>
      </c>
      <c r="BW9" s="17" t="s">
        <v>24</v>
      </c>
      <c r="BX9" s="17" t="s">
        <v>25</v>
      </c>
      <c r="BY9" s="50"/>
      <c r="BZ9" s="50"/>
      <c r="CA9" s="50"/>
      <c r="CB9" s="50"/>
    </row>
    <row r="10" spans="1:83" s="5" customFormat="1" ht="12" customHeight="1">
      <c r="A10" s="18"/>
      <c r="B10" s="19" t="s">
        <v>38</v>
      </c>
      <c r="C10" s="19" t="s">
        <v>39</v>
      </c>
      <c r="D10" s="19" t="s">
        <v>39</v>
      </c>
      <c r="E10" s="19" t="s">
        <v>39</v>
      </c>
      <c r="F10" s="19" t="s">
        <v>39</v>
      </c>
      <c r="G10" s="19" t="s">
        <v>39</v>
      </c>
      <c r="H10" s="19" t="s">
        <v>39</v>
      </c>
      <c r="I10" s="19" t="s">
        <v>39</v>
      </c>
      <c r="J10" s="19" t="s">
        <v>39</v>
      </c>
      <c r="K10" s="19" t="s">
        <v>39</v>
      </c>
      <c r="L10" s="19" t="s">
        <v>39</v>
      </c>
      <c r="M10" s="19" t="s">
        <v>39</v>
      </c>
      <c r="N10" s="19" t="s">
        <v>39</v>
      </c>
      <c r="O10" s="19" t="s">
        <v>39</v>
      </c>
      <c r="P10" s="19" t="s">
        <v>39</v>
      </c>
      <c r="Q10" s="19" t="s">
        <v>39</v>
      </c>
      <c r="R10" s="19" t="s">
        <v>39</v>
      </c>
      <c r="S10" s="19" t="s">
        <v>39</v>
      </c>
      <c r="T10" s="19" t="s">
        <v>39</v>
      </c>
      <c r="U10" s="19" t="s">
        <v>39</v>
      </c>
      <c r="V10" s="19" t="s">
        <v>39</v>
      </c>
      <c r="W10" s="19" t="s">
        <v>39</v>
      </c>
      <c r="X10" s="19" t="s">
        <v>39</v>
      </c>
      <c r="Y10" s="19" t="s">
        <v>39</v>
      </c>
      <c r="Z10" s="19" t="s">
        <v>39</v>
      </c>
      <c r="AA10" s="19" t="s">
        <v>39</v>
      </c>
      <c r="AB10" s="19" t="s">
        <v>39</v>
      </c>
      <c r="AC10" s="19" t="s">
        <v>39</v>
      </c>
      <c r="AD10" s="19" t="s">
        <v>39</v>
      </c>
      <c r="AE10" s="19" t="s">
        <v>39</v>
      </c>
      <c r="AF10" s="19" t="s">
        <v>39</v>
      </c>
      <c r="AG10" s="19" t="s">
        <v>39</v>
      </c>
      <c r="AH10" s="19" t="s">
        <v>39</v>
      </c>
      <c r="AI10" s="19" t="s">
        <v>39</v>
      </c>
      <c r="AJ10" s="19" t="s">
        <v>39</v>
      </c>
      <c r="AK10" s="19" t="s">
        <v>39</v>
      </c>
      <c r="AL10" s="19" t="s">
        <v>39</v>
      </c>
      <c r="AM10" s="19" t="s">
        <v>39</v>
      </c>
      <c r="AN10" s="19" t="s">
        <v>39</v>
      </c>
      <c r="AO10" s="19" t="s">
        <v>39</v>
      </c>
      <c r="AP10" s="19" t="s">
        <v>39</v>
      </c>
      <c r="AQ10" s="19" t="s">
        <v>39</v>
      </c>
      <c r="AR10" s="19" t="s">
        <v>39</v>
      </c>
      <c r="AS10" s="19" t="s">
        <v>39</v>
      </c>
      <c r="AT10" s="19" t="s">
        <v>39</v>
      </c>
      <c r="AU10" s="19" t="s">
        <v>39</v>
      </c>
      <c r="AV10" s="19" t="s">
        <v>39</v>
      </c>
      <c r="AW10" s="19" t="s">
        <v>39</v>
      </c>
      <c r="AX10" s="19" t="s">
        <v>39</v>
      </c>
      <c r="AY10" s="19" t="s">
        <v>39</v>
      </c>
      <c r="AZ10" s="19" t="s">
        <v>39</v>
      </c>
      <c r="BA10" s="19" t="s">
        <v>39</v>
      </c>
      <c r="BB10" s="19" t="s">
        <v>39</v>
      </c>
      <c r="BC10" s="19" t="s">
        <v>39</v>
      </c>
      <c r="BD10" s="19" t="s">
        <v>39</v>
      </c>
      <c r="BE10" s="19" t="s">
        <v>39</v>
      </c>
      <c r="BF10" s="19" t="s">
        <v>39</v>
      </c>
      <c r="BG10" s="19" t="s">
        <v>39</v>
      </c>
      <c r="BH10" s="19" t="s">
        <v>39</v>
      </c>
      <c r="BI10" s="19" t="s">
        <v>39</v>
      </c>
      <c r="BJ10" s="19" t="s">
        <v>39</v>
      </c>
      <c r="BK10" s="19" t="s">
        <v>39</v>
      </c>
      <c r="BL10" s="19" t="s">
        <v>39</v>
      </c>
      <c r="BM10" s="19" t="s">
        <v>39</v>
      </c>
      <c r="BN10" s="19" t="s">
        <v>39</v>
      </c>
      <c r="BO10" s="19" t="s">
        <v>39</v>
      </c>
      <c r="BP10" s="19" t="s">
        <v>39</v>
      </c>
      <c r="BQ10" s="19" t="s">
        <v>39</v>
      </c>
      <c r="BR10" s="19" t="s">
        <v>39</v>
      </c>
      <c r="BS10" s="19" t="s">
        <v>39</v>
      </c>
      <c r="BT10" s="19" t="s">
        <v>39</v>
      </c>
      <c r="BU10" s="19" t="s">
        <v>39</v>
      </c>
      <c r="BV10" s="19" t="s">
        <v>39</v>
      </c>
      <c r="BW10" s="19" t="s">
        <v>39</v>
      </c>
      <c r="BX10" s="19" t="s">
        <v>39</v>
      </c>
      <c r="BY10" s="19" t="s">
        <v>39</v>
      </c>
      <c r="BZ10" s="19" t="s">
        <v>39</v>
      </c>
      <c r="CA10" s="19"/>
      <c r="CB10" s="19"/>
    </row>
    <row r="11" spans="1:83" s="5" customFormat="1" ht="12.75" customHeight="1">
      <c r="A11" s="20">
        <v>42536</v>
      </c>
      <c r="B11" s="21" t="s">
        <v>40</v>
      </c>
      <c r="C11" s="22">
        <f t="shared" ref="C11:C34" si="0">$N11+$Q11+$Z11+$AI11+$AR11+$AU11+$BA11+$BH11+$BM11+$BP11+$BY11-$BZ11</f>
        <v>198.04500000000004</v>
      </c>
      <c r="D11" s="44">
        <v>0</v>
      </c>
      <c r="E11" s="44">
        <v>5.4</v>
      </c>
      <c r="F11" s="44">
        <v>6.5979999999999999</v>
      </c>
      <c r="G11" s="44">
        <v>2.3359999999999999</v>
      </c>
      <c r="H11" s="33">
        <v>1E-3</v>
      </c>
      <c r="I11" s="33">
        <v>0</v>
      </c>
      <c r="J11" s="33">
        <v>0.372</v>
      </c>
      <c r="K11" s="33">
        <v>9.8000000000000004E-2</v>
      </c>
      <c r="L11" s="33">
        <v>7.5869999999999997</v>
      </c>
      <c r="M11" s="33">
        <v>7.9939999999999998</v>
      </c>
      <c r="N11" s="33">
        <f>SUM(D11:M11)</f>
        <v>30.386000000000003</v>
      </c>
      <c r="O11" s="33">
        <v>9.93</v>
      </c>
      <c r="P11" s="33">
        <v>4.7309999999999999</v>
      </c>
      <c r="Q11" s="33">
        <f>O11+P11</f>
        <v>14.661</v>
      </c>
      <c r="R11" s="33">
        <v>0</v>
      </c>
      <c r="S11" s="33">
        <v>0</v>
      </c>
      <c r="T11" s="33">
        <v>0</v>
      </c>
      <c r="U11" s="33">
        <v>0</v>
      </c>
      <c r="V11" s="33">
        <v>3.4540000000000002</v>
      </c>
      <c r="W11" s="33">
        <v>1E-3</v>
      </c>
      <c r="X11" s="33">
        <v>1E-3</v>
      </c>
      <c r="Y11" s="33">
        <v>0</v>
      </c>
      <c r="Z11" s="23">
        <f t="shared" ref="Z11:Z34" si="1">SUM(R11:Y11)</f>
        <v>3.456</v>
      </c>
      <c r="AA11" s="33">
        <v>7.484</v>
      </c>
      <c r="AB11" s="33">
        <v>5.1459999999999999</v>
      </c>
      <c r="AC11" s="33">
        <v>7.8259999999999996</v>
      </c>
      <c r="AD11" s="33">
        <v>8.2530000000000001</v>
      </c>
      <c r="AE11" s="44">
        <v>4.6769999999999996</v>
      </c>
      <c r="AF11" s="44">
        <v>4.8129999999999997</v>
      </c>
      <c r="AG11" s="33">
        <v>3.0000000000000001E-3</v>
      </c>
      <c r="AH11" s="33">
        <v>2E-3</v>
      </c>
      <c r="AI11" s="23">
        <f t="shared" ref="AI11:AI34" si="2">SUM(AA11:AH11)</f>
        <v>38.204000000000001</v>
      </c>
      <c r="AJ11" s="33">
        <v>2.3610000000000002</v>
      </c>
      <c r="AK11" s="33">
        <v>5.5789999999999997</v>
      </c>
      <c r="AL11" s="33">
        <v>3.1640000000000001</v>
      </c>
      <c r="AM11" s="33">
        <v>8.0370000000000008</v>
      </c>
      <c r="AN11" s="33">
        <v>8.7319999999999993</v>
      </c>
      <c r="AO11" s="33">
        <v>5.1520000000000001</v>
      </c>
      <c r="AP11" s="33">
        <v>0</v>
      </c>
      <c r="AQ11" s="33">
        <v>0</v>
      </c>
      <c r="AR11" s="23">
        <f t="shared" ref="AR11:AR34" si="3">SUM(AJ11:AQ11)</f>
        <v>33.024999999999999</v>
      </c>
      <c r="AS11" s="33">
        <v>1.4590000000000001</v>
      </c>
      <c r="AT11" s="33">
        <v>0.48299999999999998</v>
      </c>
      <c r="AU11" s="23">
        <f>SUM(AS11:AT11)</f>
        <v>1.9420000000000002</v>
      </c>
      <c r="AV11" s="44">
        <v>0</v>
      </c>
      <c r="AW11" s="44">
        <v>0</v>
      </c>
      <c r="AX11" s="33">
        <v>8.5</v>
      </c>
      <c r="AY11" s="33">
        <v>9.0039999999999996</v>
      </c>
      <c r="AZ11" s="33">
        <v>1.9E-2</v>
      </c>
      <c r="BA11" s="23">
        <f>SUM(AV11:AZ11)</f>
        <v>17.522999999999996</v>
      </c>
      <c r="BB11" s="33">
        <v>2.569</v>
      </c>
      <c r="BC11" s="33">
        <v>2.8460000000000001</v>
      </c>
      <c r="BD11" s="33">
        <v>3.0569999999999999</v>
      </c>
      <c r="BE11" s="33">
        <v>4.984</v>
      </c>
      <c r="BF11" s="44">
        <v>3.7879999999999998</v>
      </c>
      <c r="BG11" s="44">
        <v>4.2649999999999997</v>
      </c>
      <c r="BH11" s="23">
        <f t="shared" ref="BH11:BH34" si="4">SUM(BB11:BG11)</f>
        <v>21.509</v>
      </c>
      <c r="BI11" s="33">
        <v>0.68700000000000006</v>
      </c>
      <c r="BJ11" s="33">
        <v>4.8000000000000001E-2</v>
      </c>
      <c r="BK11" s="33">
        <v>0.47299999999999998</v>
      </c>
      <c r="BL11" s="33">
        <v>0.28899999999999998</v>
      </c>
      <c r="BM11" s="23">
        <f t="shared" ref="BM11:BM34" si="5">SUM(BI11:BL11)</f>
        <v>1.4970000000000001</v>
      </c>
      <c r="BN11" s="33">
        <v>15.43</v>
      </c>
      <c r="BO11" s="33">
        <v>11.904</v>
      </c>
      <c r="BP11" s="23">
        <f t="shared" ref="BP11:BP34" si="6">SUM(BN11:BO11)</f>
        <v>27.334</v>
      </c>
      <c r="BQ11" s="33">
        <v>1.911</v>
      </c>
      <c r="BR11" s="33">
        <v>0.78400000000000003</v>
      </c>
      <c r="BS11" s="33">
        <v>1.3560000000000001</v>
      </c>
      <c r="BT11" s="33">
        <v>2.4769999999999999</v>
      </c>
      <c r="BU11" s="33">
        <v>2.0369999999999999</v>
      </c>
      <c r="BV11" s="33">
        <v>1E-3</v>
      </c>
      <c r="BW11" s="33">
        <v>0</v>
      </c>
      <c r="BX11" s="33">
        <v>0</v>
      </c>
      <c r="BY11" s="23">
        <f>SUM(BQ11:BX11)</f>
        <v>8.5660000000000007</v>
      </c>
      <c r="BZ11" s="33">
        <v>5.8000000000000003E-2</v>
      </c>
      <c r="CA11" s="23"/>
      <c r="CB11" s="23"/>
      <c r="CC11" s="31">
        <f t="shared" ref="CC11:CC34" si="7">$N11+$Q11+$Z11+$AI11+$AR11+$AU11+$BA11+$BH11+$BM11+$BP11+$BY11-$BZ11*0</f>
        <v>198.10300000000004</v>
      </c>
      <c r="CD11" s="5">
        <v>198103</v>
      </c>
      <c r="CE11" s="43">
        <f>CC11-CD11/1000</f>
        <v>0</v>
      </c>
    </row>
    <row r="12" spans="1:83" s="5" customFormat="1" ht="12.75" customHeight="1">
      <c r="A12" s="20">
        <v>42536</v>
      </c>
      <c r="B12" s="21" t="s">
        <v>41</v>
      </c>
      <c r="C12" s="22">
        <f t="shared" si="0"/>
        <v>198.22800000000001</v>
      </c>
      <c r="D12" s="44">
        <v>0</v>
      </c>
      <c r="E12" s="44">
        <v>5.4050000000000002</v>
      </c>
      <c r="F12" s="44">
        <v>6.5979999999999999</v>
      </c>
      <c r="G12" s="44">
        <v>2.3340000000000001</v>
      </c>
      <c r="H12" s="33">
        <v>0</v>
      </c>
      <c r="I12" s="33">
        <v>1E-3</v>
      </c>
      <c r="J12" s="33">
        <v>0.372</v>
      </c>
      <c r="K12" s="33">
        <v>9.8000000000000004E-2</v>
      </c>
      <c r="L12" s="33">
        <v>7.5810000000000004</v>
      </c>
      <c r="M12" s="33">
        <v>7.9889999999999999</v>
      </c>
      <c r="N12" s="33">
        <f t="shared" ref="N12:N34" si="8">SUM(D12:M12)</f>
        <v>30.378</v>
      </c>
      <c r="O12" s="33">
        <v>9.9459999999999997</v>
      </c>
      <c r="P12" s="33">
        <v>4.7439999999999998</v>
      </c>
      <c r="Q12" s="33">
        <f t="shared" ref="Q12:Q34" si="9">O12+P12</f>
        <v>14.69</v>
      </c>
      <c r="R12" s="33">
        <v>0</v>
      </c>
      <c r="S12" s="33">
        <v>0</v>
      </c>
      <c r="T12" s="33">
        <v>0</v>
      </c>
      <c r="U12" s="33">
        <v>0</v>
      </c>
      <c r="V12" s="33">
        <v>3.456</v>
      </c>
      <c r="W12" s="33">
        <v>0</v>
      </c>
      <c r="X12" s="33">
        <v>1E-3</v>
      </c>
      <c r="Y12" s="33">
        <v>0</v>
      </c>
      <c r="Z12" s="23">
        <f t="shared" si="1"/>
        <v>3.4569999999999999</v>
      </c>
      <c r="AA12" s="33">
        <v>7.4989999999999997</v>
      </c>
      <c r="AB12" s="33">
        <v>5.1479999999999997</v>
      </c>
      <c r="AC12" s="33">
        <v>7.8330000000000002</v>
      </c>
      <c r="AD12" s="33">
        <v>8.2469999999999999</v>
      </c>
      <c r="AE12" s="44">
        <v>4.6769999999999996</v>
      </c>
      <c r="AF12" s="44">
        <v>4.8179999999999996</v>
      </c>
      <c r="AG12" s="33">
        <v>3.0000000000000001E-3</v>
      </c>
      <c r="AH12" s="33">
        <v>1E-3</v>
      </c>
      <c r="AI12" s="23">
        <f t="shared" si="2"/>
        <v>38.225999999999992</v>
      </c>
      <c r="AJ12" s="33">
        <v>2.3620000000000001</v>
      </c>
      <c r="AK12" s="33">
        <v>5.5720000000000001</v>
      </c>
      <c r="AL12" s="33">
        <v>3.1840000000000002</v>
      </c>
      <c r="AM12" s="33">
        <v>8.0069999999999997</v>
      </c>
      <c r="AN12" s="33">
        <v>8.718</v>
      </c>
      <c r="AO12" s="33">
        <v>5.16</v>
      </c>
      <c r="AP12" s="33">
        <v>0</v>
      </c>
      <c r="AQ12" s="33">
        <v>0</v>
      </c>
      <c r="AR12" s="23">
        <f t="shared" si="3"/>
        <v>33.003</v>
      </c>
      <c r="AS12" s="33">
        <v>1.635</v>
      </c>
      <c r="AT12" s="33">
        <v>0.48599999999999999</v>
      </c>
      <c r="AU12" s="23">
        <f t="shared" ref="AU12:AU34" si="10">SUM(AS12:AT12)</f>
        <v>2.121</v>
      </c>
      <c r="AV12" s="44">
        <v>0</v>
      </c>
      <c r="AW12" s="44">
        <v>0</v>
      </c>
      <c r="AX12" s="33">
        <v>8.4700000000000006</v>
      </c>
      <c r="AY12" s="33">
        <v>9.0109999999999992</v>
      </c>
      <c r="AZ12" s="33">
        <v>1.7000000000000001E-2</v>
      </c>
      <c r="BA12" s="23">
        <f t="shared" ref="BA12:BA34" si="11">SUM(AV12:AZ12)</f>
        <v>17.498000000000001</v>
      </c>
      <c r="BB12" s="33">
        <v>2.5569999999999999</v>
      </c>
      <c r="BC12" s="33">
        <v>2.8029999999999999</v>
      </c>
      <c r="BD12" s="33">
        <v>3.056</v>
      </c>
      <c r="BE12" s="33">
        <v>4.99</v>
      </c>
      <c r="BF12" s="44">
        <v>3.8039999999999998</v>
      </c>
      <c r="BG12" s="44">
        <v>4.2679999999999998</v>
      </c>
      <c r="BH12" s="23">
        <f t="shared" si="4"/>
        <v>21.478000000000002</v>
      </c>
      <c r="BI12" s="33">
        <v>0.68899999999999995</v>
      </c>
      <c r="BJ12" s="33">
        <v>4.7E-2</v>
      </c>
      <c r="BK12" s="33">
        <v>0.47199999999999998</v>
      </c>
      <c r="BL12" s="33">
        <v>0.28899999999999998</v>
      </c>
      <c r="BM12" s="23">
        <f t="shared" si="5"/>
        <v>1.4969999999999999</v>
      </c>
      <c r="BN12" s="33">
        <v>15.412000000000001</v>
      </c>
      <c r="BO12" s="33">
        <v>11.868</v>
      </c>
      <c r="BP12" s="23">
        <f t="shared" si="6"/>
        <v>27.28</v>
      </c>
      <c r="BQ12" s="33">
        <v>1.885</v>
      </c>
      <c r="BR12" s="33">
        <v>0.85</v>
      </c>
      <c r="BS12" s="33">
        <v>1.357</v>
      </c>
      <c r="BT12" s="33">
        <v>2.52</v>
      </c>
      <c r="BU12" s="33">
        <v>2.0449999999999999</v>
      </c>
      <c r="BV12" s="33">
        <v>0</v>
      </c>
      <c r="BW12" s="33">
        <v>1E-3</v>
      </c>
      <c r="BX12" s="33">
        <v>0</v>
      </c>
      <c r="BY12" s="23">
        <f t="shared" ref="BY12:BY34" si="12">SUM(BQ12:BX12)</f>
        <v>8.6579999999999995</v>
      </c>
      <c r="BZ12" s="33">
        <v>5.8000000000000003E-2</v>
      </c>
      <c r="CA12" s="23"/>
      <c r="CB12" s="23"/>
      <c r="CC12" s="31">
        <f t="shared" si="7"/>
        <v>198.286</v>
      </c>
      <c r="CD12" s="5">
        <v>198286</v>
      </c>
      <c r="CE12" s="43">
        <f t="shared" ref="CE12:CE34" si="13">CC12-CD12/1000</f>
        <v>0</v>
      </c>
    </row>
    <row r="13" spans="1:83" s="5" customFormat="1" ht="12.75" customHeight="1">
      <c r="A13" s="20">
        <v>42536</v>
      </c>
      <c r="B13" s="21" t="s">
        <v>42</v>
      </c>
      <c r="C13" s="22">
        <f t="shared" si="0"/>
        <v>198.32299999999998</v>
      </c>
      <c r="D13" s="44">
        <v>0</v>
      </c>
      <c r="E13" s="44">
        <v>5.4139999999999997</v>
      </c>
      <c r="F13" s="44">
        <v>6.609</v>
      </c>
      <c r="G13" s="44">
        <v>2.335</v>
      </c>
      <c r="H13" s="33">
        <v>1E-3</v>
      </c>
      <c r="I13" s="33">
        <v>1E-3</v>
      </c>
      <c r="J13" s="33">
        <v>0.372</v>
      </c>
      <c r="K13" s="33">
        <v>0.1</v>
      </c>
      <c r="L13" s="33">
        <v>7.58</v>
      </c>
      <c r="M13" s="33">
        <v>7.99</v>
      </c>
      <c r="N13" s="33">
        <f t="shared" si="8"/>
        <v>30.402000000000001</v>
      </c>
      <c r="O13" s="33">
        <v>9.9459999999999997</v>
      </c>
      <c r="P13" s="33">
        <v>4.7629999999999999</v>
      </c>
      <c r="Q13" s="33">
        <f t="shared" si="9"/>
        <v>14.709</v>
      </c>
      <c r="R13" s="33">
        <v>0</v>
      </c>
      <c r="S13" s="33">
        <v>0</v>
      </c>
      <c r="T13" s="33">
        <v>0</v>
      </c>
      <c r="U13" s="33">
        <v>0</v>
      </c>
      <c r="V13" s="33">
        <v>3.4569999999999999</v>
      </c>
      <c r="W13" s="33">
        <v>1E-3</v>
      </c>
      <c r="X13" s="33">
        <v>1E-3</v>
      </c>
      <c r="Y13" s="33">
        <v>0</v>
      </c>
      <c r="Z13" s="23">
        <f t="shared" si="1"/>
        <v>3.4589999999999996</v>
      </c>
      <c r="AA13" s="33">
        <v>7.516</v>
      </c>
      <c r="AB13" s="33">
        <v>5.1529999999999996</v>
      </c>
      <c r="AC13" s="33">
        <v>7.8520000000000003</v>
      </c>
      <c r="AD13" s="33">
        <v>8.2870000000000008</v>
      </c>
      <c r="AE13" s="44">
        <v>4.68</v>
      </c>
      <c r="AF13" s="44">
        <v>4.8179999999999996</v>
      </c>
      <c r="AG13" s="33">
        <v>2E-3</v>
      </c>
      <c r="AH13" s="33">
        <v>2E-3</v>
      </c>
      <c r="AI13" s="23">
        <f t="shared" si="2"/>
        <v>38.31</v>
      </c>
      <c r="AJ13" s="33">
        <v>2.3540000000000001</v>
      </c>
      <c r="AK13" s="33">
        <v>5.569</v>
      </c>
      <c r="AL13" s="33">
        <v>3.173</v>
      </c>
      <c r="AM13" s="33">
        <v>8.0449999999999999</v>
      </c>
      <c r="AN13" s="33">
        <v>8.7260000000000009</v>
      </c>
      <c r="AO13" s="33">
        <v>5.1559999999999997</v>
      </c>
      <c r="AP13" s="33">
        <v>0</v>
      </c>
      <c r="AQ13" s="33">
        <v>0</v>
      </c>
      <c r="AR13" s="23">
        <f t="shared" si="3"/>
        <v>33.022999999999996</v>
      </c>
      <c r="AS13" s="33">
        <v>1.6279999999999999</v>
      </c>
      <c r="AT13" s="33">
        <v>0.48399999999999999</v>
      </c>
      <c r="AU13" s="23">
        <f t="shared" si="10"/>
        <v>2.1120000000000001</v>
      </c>
      <c r="AV13" s="44">
        <v>0</v>
      </c>
      <c r="AW13" s="44">
        <v>0</v>
      </c>
      <c r="AX13" s="33">
        <v>8.5079999999999991</v>
      </c>
      <c r="AY13" s="33">
        <v>8.9960000000000004</v>
      </c>
      <c r="AZ13" s="33">
        <v>0.02</v>
      </c>
      <c r="BA13" s="23">
        <f t="shared" si="11"/>
        <v>17.523999999999997</v>
      </c>
      <c r="BB13" s="33">
        <v>2.57</v>
      </c>
      <c r="BC13" s="33">
        <v>2.79</v>
      </c>
      <c r="BD13" s="33">
        <v>3.0070000000000001</v>
      </c>
      <c r="BE13" s="33">
        <v>5.0140000000000002</v>
      </c>
      <c r="BF13" s="44">
        <v>3.78</v>
      </c>
      <c r="BG13" s="44">
        <v>4.2720000000000002</v>
      </c>
      <c r="BH13" s="23">
        <f t="shared" si="4"/>
        <v>21.433</v>
      </c>
      <c r="BI13" s="33">
        <v>0.69</v>
      </c>
      <c r="BJ13" s="33">
        <v>4.4999999999999998E-2</v>
      </c>
      <c r="BK13" s="33">
        <v>0.47399999999999998</v>
      </c>
      <c r="BL13" s="33">
        <v>0.28999999999999998</v>
      </c>
      <c r="BM13" s="23">
        <f t="shared" si="5"/>
        <v>1.4990000000000001</v>
      </c>
      <c r="BN13" s="33">
        <v>15.458</v>
      </c>
      <c r="BO13" s="33">
        <v>11.922000000000001</v>
      </c>
      <c r="BP13" s="23">
        <f t="shared" si="6"/>
        <v>27.380000000000003</v>
      </c>
      <c r="BQ13" s="33">
        <v>1.867</v>
      </c>
      <c r="BR13" s="33">
        <v>0.82</v>
      </c>
      <c r="BS13" s="33">
        <v>1.359</v>
      </c>
      <c r="BT13" s="33">
        <v>2.448</v>
      </c>
      <c r="BU13" s="33">
        <v>2.036</v>
      </c>
      <c r="BV13" s="33">
        <v>0</v>
      </c>
      <c r="BW13" s="33">
        <v>0</v>
      </c>
      <c r="BX13" s="33">
        <v>0</v>
      </c>
      <c r="BY13" s="23">
        <f t="shared" si="12"/>
        <v>8.5299999999999994</v>
      </c>
      <c r="BZ13" s="33">
        <v>5.8000000000000003E-2</v>
      </c>
      <c r="CA13" s="23"/>
      <c r="CB13" s="23"/>
      <c r="CC13" s="31">
        <f t="shared" si="7"/>
        <v>198.38099999999997</v>
      </c>
      <c r="CD13" s="5">
        <v>198381</v>
      </c>
      <c r="CE13" s="43">
        <f t="shared" si="13"/>
        <v>0</v>
      </c>
    </row>
    <row r="14" spans="1:83" s="5" customFormat="1" ht="12.75" customHeight="1">
      <c r="A14" s="20">
        <v>42536</v>
      </c>
      <c r="B14" s="21" t="s">
        <v>43</v>
      </c>
      <c r="C14" s="22">
        <f t="shared" si="0"/>
        <v>198.727</v>
      </c>
      <c r="D14" s="44">
        <v>0</v>
      </c>
      <c r="E14" s="44">
        <v>5.38</v>
      </c>
      <c r="F14" s="44">
        <v>6.6</v>
      </c>
      <c r="G14" s="44">
        <v>2.335</v>
      </c>
      <c r="H14" s="33">
        <v>1E-3</v>
      </c>
      <c r="I14" s="33">
        <v>1E-3</v>
      </c>
      <c r="J14" s="33">
        <v>0.376</v>
      </c>
      <c r="K14" s="33">
        <v>0.14000000000000001</v>
      </c>
      <c r="L14" s="33">
        <v>7.5839999999999996</v>
      </c>
      <c r="M14" s="33">
        <v>7.992</v>
      </c>
      <c r="N14" s="33">
        <f t="shared" si="8"/>
        <v>30.409000000000002</v>
      </c>
      <c r="O14" s="33">
        <v>9.952</v>
      </c>
      <c r="P14" s="33">
        <v>4.7480000000000002</v>
      </c>
      <c r="Q14" s="33">
        <f t="shared" si="9"/>
        <v>14.7</v>
      </c>
      <c r="R14" s="33">
        <v>0</v>
      </c>
      <c r="S14" s="33">
        <v>0</v>
      </c>
      <c r="T14" s="33">
        <v>0</v>
      </c>
      <c r="U14" s="33">
        <v>0</v>
      </c>
      <c r="V14" s="33">
        <v>3.4569999999999999</v>
      </c>
      <c r="W14" s="33">
        <v>0</v>
      </c>
      <c r="X14" s="33">
        <v>2E-3</v>
      </c>
      <c r="Y14" s="33">
        <v>0</v>
      </c>
      <c r="Z14" s="23">
        <f t="shared" si="1"/>
        <v>3.4589999999999996</v>
      </c>
      <c r="AA14" s="33">
        <v>7.5010000000000003</v>
      </c>
      <c r="AB14" s="33">
        <v>5.1749999999999998</v>
      </c>
      <c r="AC14" s="33">
        <v>7.8689999999999998</v>
      </c>
      <c r="AD14" s="33">
        <v>8.2919999999999998</v>
      </c>
      <c r="AE14" s="44">
        <v>4.6779999999999999</v>
      </c>
      <c r="AF14" s="44">
        <v>4.8129999999999997</v>
      </c>
      <c r="AG14" s="33">
        <v>3.0000000000000001E-3</v>
      </c>
      <c r="AH14" s="33">
        <v>2E-3</v>
      </c>
      <c r="AI14" s="23">
        <f t="shared" si="2"/>
        <v>38.333000000000006</v>
      </c>
      <c r="AJ14" s="33">
        <v>2.363</v>
      </c>
      <c r="AK14" s="33">
        <v>5.5880000000000001</v>
      </c>
      <c r="AL14" s="33">
        <v>3.2090000000000001</v>
      </c>
      <c r="AM14" s="33">
        <v>8.0429999999999993</v>
      </c>
      <c r="AN14" s="33">
        <v>8.7360000000000007</v>
      </c>
      <c r="AO14" s="33">
        <v>5.1529999999999996</v>
      </c>
      <c r="AP14" s="33">
        <v>0</v>
      </c>
      <c r="AQ14" s="33">
        <v>0</v>
      </c>
      <c r="AR14" s="23">
        <f t="shared" si="3"/>
        <v>33.091999999999999</v>
      </c>
      <c r="AS14" s="33">
        <v>1.641</v>
      </c>
      <c r="AT14" s="33">
        <v>0.48599999999999999</v>
      </c>
      <c r="AU14" s="23">
        <f t="shared" si="10"/>
        <v>2.1269999999999998</v>
      </c>
      <c r="AV14" s="44">
        <v>0</v>
      </c>
      <c r="AW14" s="44">
        <v>0</v>
      </c>
      <c r="AX14" s="33">
        <v>8.5180000000000007</v>
      </c>
      <c r="AY14" s="33">
        <v>9.0500000000000007</v>
      </c>
      <c r="AZ14" s="33">
        <v>1.9E-2</v>
      </c>
      <c r="BA14" s="23">
        <f t="shared" si="11"/>
        <v>17.587</v>
      </c>
      <c r="BB14" s="33">
        <v>2.5590000000000002</v>
      </c>
      <c r="BC14" s="33">
        <v>2.8719999999999999</v>
      </c>
      <c r="BD14" s="33">
        <v>2.9940000000000002</v>
      </c>
      <c r="BE14" s="33">
        <v>4.976</v>
      </c>
      <c r="BF14" s="44">
        <v>3.794</v>
      </c>
      <c r="BG14" s="44">
        <v>4.2960000000000003</v>
      </c>
      <c r="BH14" s="23">
        <f t="shared" si="4"/>
        <v>21.491</v>
      </c>
      <c r="BI14" s="33">
        <v>0.68799999999999994</v>
      </c>
      <c r="BJ14" s="33">
        <v>3.5999999999999997E-2</v>
      </c>
      <c r="BK14" s="33">
        <v>0.47899999999999998</v>
      </c>
      <c r="BL14" s="33">
        <v>0.29099999999999998</v>
      </c>
      <c r="BM14" s="23">
        <f t="shared" si="5"/>
        <v>1.4939999999999998</v>
      </c>
      <c r="BN14" s="33">
        <v>15.481999999999999</v>
      </c>
      <c r="BO14" s="33">
        <v>11.984999999999999</v>
      </c>
      <c r="BP14" s="23">
        <f t="shared" si="6"/>
        <v>27.466999999999999</v>
      </c>
      <c r="BQ14" s="33">
        <v>1.9430000000000001</v>
      </c>
      <c r="BR14" s="33">
        <v>0.77200000000000002</v>
      </c>
      <c r="BS14" s="33">
        <v>1.36</v>
      </c>
      <c r="BT14" s="33">
        <v>2.5129999999999999</v>
      </c>
      <c r="BU14" s="33">
        <v>2.0369999999999999</v>
      </c>
      <c r="BV14" s="33">
        <v>0</v>
      </c>
      <c r="BW14" s="33">
        <v>1E-3</v>
      </c>
      <c r="BX14" s="33">
        <v>0</v>
      </c>
      <c r="BY14" s="23">
        <f t="shared" si="12"/>
        <v>8.6259999999999994</v>
      </c>
      <c r="BZ14" s="33">
        <v>5.8000000000000003E-2</v>
      </c>
      <c r="CA14" s="23"/>
      <c r="CB14" s="23"/>
      <c r="CC14" s="31">
        <f t="shared" si="7"/>
        <v>198.785</v>
      </c>
      <c r="CD14" s="5">
        <v>198785</v>
      </c>
      <c r="CE14" s="43">
        <f t="shared" si="13"/>
        <v>0</v>
      </c>
    </row>
    <row r="15" spans="1:83" s="5" customFormat="1">
      <c r="A15" s="20">
        <v>42536</v>
      </c>
      <c r="B15" s="21" t="s">
        <v>44</v>
      </c>
      <c r="C15" s="22">
        <f t="shared" si="0"/>
        <v>198.53</v>
      </c>
      <c r="D15" s="44">
        <v>0</v>
      </c>
      <c r="E15" s="44">
        <v>5.3760000000000003</v>
      </c>
      <c r="F15" s="44">
        <v>6.5919999999999996</v>
      </c>
      <c r="G15" s="44">
        <v>2.3359999999999999</v>
      </c>
      <c r="H15" s="33">
        <v>0</v>
      </c>
      <c r="I15" s="33">
        <v>1E-3</v>
      </c>
      <c r="J15" s="33">
        <v>0.38300000000000001</v>
      </c>
      <c r="K15" s="33">
        <v>0.14199999999999999</v>
      </c>
      <c r="L15" s="33">
        <v>7.5880000000000001</v>
      </c>
      <c r="M15" s="33">
        <v>7.9980000000000002</v>
      </c>
      <c r="N15" s="33">
        <f t="shared" si="8"/>
        <v>30.416</v>
      </c>
      <c r="O15" s="33">
        <v>9.9329999999999998</v>
      </c>
      <c r="P15" s="33">
        <v>4.75</v>
      </c>
      <c r="Q15" s="33">
        <f t="shared" si="9"/>
        <v>14.683</v>
      </c>
      <c r="R15" s="33">
        <v>0</v>
      </c>
      <c r="S15" s="33">
        <v>0</v>
      </c>
      <c r="T15" s="33">
        <v>0</v>
      </c>
      <c r="U15" s="33">
        <v>0</v>
      </c>
      <c r="V15" s="33">
        <v>3.4670000000000001</v>
      </c>
      <c r="W15" s="33">
        <v>1E-3</v>
      </c>
      <c r="X15" s="33">
        <v>1E-3</v>
      </c>
      <c r="Y15" s="33">
        <v>0</v>
      </c>
      <c r="Z15" s="23">
        <f t="shared" si="1"/>
        <v>3.4689999999999999</v>
      </c>
      <c r="AA15" s="33">
        <v>7.5179999999999998</v>
      </c>
      <c r="AB15" s="33">
        <v>5.1769999999999996</v>
      </c>
      <c r="AC15" s="33">
        <v>7.8310000000000004</v>
      </c>
      <c r="AD15" s="33">
        <v>8.2880000000000003</v>
      </c>
      <c r="AE15" s="44">
        <v>4.681</v>
      </c>
      <c r="AF15" s="44">
        <v>4.8140000000000001</v>
      </c>
      <c r="AG15" s="33">
        <v>3.0000000000000001E-3</v>
      </c>
      <c r="AH15" s="33">
        <v>2E-3</v>
      </c>
      <c r="AI15" s="23">
        <f t="shared" si="2"/>
        <v>38.314</v>
      </c>
      <c r="AJ15" s="33">
        <v>2.3540000000000001</v>
      </c>
      <c r="AK15" s="33">
        <v>5.58</v>
      </c>
      <c r="AL15" s="33">
        <v>3.2130000000000001</v>
      </c>
      <c r="AM15" s="33">
        <v>8.0790000000000006</v>
      </c>
      <c r="AN15" s="33">
        <v>8.7360000000000007</v>
      </c>
      <c r="AO15" s="33">
        <v>5.157</v>
      </c>
      <c r="AP15" s="33">
        <v>0</v>
      </c>
      <c r="AQ15" s="33">
        <v>0</v>
      </c>
      <c r="AR15" s="23">
        <f t="shared" si="3"/>
        <v>33.119</v>
      </c>
      <c r="AS15" s="33">
        <v>1.661</v>
      </c>
      <c r="AT15" s="33">
        <v>0.48699999999999999</v>
      </c>
      <c r="AU15" s="23">
        <f t="shared" si="10"/>
        <v>2.1480000000000001</v>
      </c>
      <c r="AV15" s="44">
        <v>0</v>
      </c>
      <c r="AW15" s="44">
        <v>0</v>
      </c>
      <c r="AX15" s="33">
        <v>8.5050000000000008</v>
      </c>
      <c r="AY15" s="33">
        <v>9.0519999999999996</v>
      </c>
      <c r="AZ15" s="33">
        <v>0.02</v>
      </c>
      <c r="BA15" s="23">
        <f t="shared" si="11"/>
        <v>17.577000000000002</v>
      </c>
      <c r="BB15" s="33">
        <v>2.5579999999999998</v>
      </c>
      <c r="BC15" s="33">
        <v>2.87</v>
      </c>
      <c r="BD15" s="33">
        <v>2.9969999999999999</v>
      </c>
      <c r="BE15" s="33">
        <v>4.97</v>
      </c>
      <c r="BF15" s="44">
        <v>3.7970000000000002</v>
      </c>
      <c r="BG15" s="44">
        <v>4.2770000000000001</v>
      </c>
      <c r="BH15" s="23">
        <f t="shared" si="4"/>
        <v>21.469000000000001</v>
      </c>
      <c r="BI15" s="33">
        <v>0.68899999999999995</v>
      </c>
      <c r="BJ15" s="33">
        <v>4.9000000000000002E-2</v>
      </c>
      <c r="BK15" s="33">
        <v>0.47699999999999998</v>
      </c>
      <c r="BL15" s="33">
        <v>0.28999999999999998</v>
      </c>
      <c r="BM15" s="23">
        <f t="shared" si="5"/>
        <v>1.5049999999999999</v>
      </c>
      <c r="BN15" s="33">
        <v>15.44</v>
      </c>
      <c r="BO15" s="33">
        <v>11.965999999999999</v>
      </c>
      <c r="BP15" s="23">
        <f t="shared" si="6"/>
        <v>27.405999999999999</v>
      </c>
      <c r="BQ15" s="33">
        <v>1.879</v>
      </c>
      <c r="BR15" s="33">
        <v>0.77900000000000003</v>
      </c>
      <c r="BS15" s="33">
        <v>1.3560000000000001</v>
      </c>
      <c r="BT15" s="33">
        <v>2.4359999999999999</v>
      </c>
      <c r="BU15" s="33">
        <v>2.0310000000000001</v>
      </c>
      <c r="BV15" s="33">
        <v>1E-3</v>
      </c>
      <c r="BW15" s="33">
        <v>0</v>
      </c>
      <c r="BX15" s="33">
        <v>0</v>
      </c>
      <c r="BY15" s="23">
        <f t="shared" si="12"/>
        <v>8.4819999999999993</v>
      </c>
      <c r="BZ15" s="33">
        <v>5.8000000000000003E-2</v>
      </c>
      <c r="CA15" s="23"/>
      <c r="CB15" s="23"/>
      <c r="CC15" s="31">
        <f t="shared" si="7"/>
        <v>198.58799999999999</v>
      </c>
      <c r="CD15" s="5">
        <v>198588</v>
      </c>
      <c r="CE15" s="43">
        <f t="shared" si="13"/>
        <v>0</v>
      </c>
    </row>
    <row r="16" spans="1:83" s="5" customFormat="1">
      <c r="A16" s="20">
        <v>42536</v>
      </c>
      <c r="B16" s="21" t="s">
        <v>45</v>
      </c>
      <c r="C16" s="22">
        <f t="shared" si="0"/>
        <v>199.00299999999999</v>
      </c>
      <c r="D16" s="44">
        <v>0</v>
      </c>
      <c r="E16" s="44">
        <v>5.4180000000000001</v>
      </c>
      <c r="F16" s="44">
        <v>6.6070000000000002</v>
      </c>
      <c r="G16" s="44">
        <v>2.331</v>
      </c>
      <c r="H16" s="33">
        <v>1E-3</v>
      </c>
      <c r="I16" s="33">
        <v>0</v>
      </c>
      <c r="J16" s="33">
        <v>0.39</v>
      </c>
      <c r="K16" s="33">
        <v>0.152</v>
      </c>
      <c r="L16" s="33">
        <v>7.5869999999999997</v>
      </c>
      <c r="M16" s="33">
        <v>7.9980000000000002</v>
      </c>
      <c r="N16" s="33">
        <f t="shared" si="8"/>
        <v>30.483999999999998</v>
      </c>
      <c r="O16" s="33">
        <v>9.9540000000000006</v>
      </c>
      <c r="P16" s="33">
        <v>4.7610000000000001</v>
      </c>
      <c r="Q16" s="33">
        <f t="shared" si="9"/>
        <v>14.715</v>
      </c>
      <c r="R16" s="33">
        <v>0</v>
      </c>
      <c r="S16" s="33">
        <v>0</v>
      </c>
      <c r="T16" s="33">
        <v>0</v>
      </c>
      <c r="U16" s="33">
        <v>0</v>
      </c>
      <c r="V16" s="33">
        <v>3.4830000000000001</v>
      </c>
      <c r="W16" s="33">
        <v>0</v>
      </c>
      <c r="X16" s="33">
        <v>1E-3</v>
      </c>
      <c r="Y16" s="33">
        <v>0</v>
      </c>
      <c r="Z16" s="23">
        <f t="shared" si="1"/>
        <v>3.484</v>
      </c>
      <c r="AA16" s="33">
        <v>7.52</v>
      </c>
      <c r="AB16" s="33">
        <v>5.1840000000000002</v>
      </c>
      <c r="AC16" s="33">
        <v>7.8789999999999996</v>
      </c>
      <c r="AD16" s="33">
        <v>8.2919999999999998</v>
      </c>
      <c r="AE16" s="44">
        <v>4.6870000000000003</v>
      </c>
      <c r="AF16" s="44">
        <v>4.8140000000000001</v>
      </c>
      <c r="AG16" s="33">
        <v>3.0000000000000001E-3</v>
      </c>
      <c r="AH16" s="33">
        <v>2E-3</v>
      </c>
      <c r="AI16" s="23">
        <f t="shared" si="2"/>
        <v>38.381</v>
      </c>
      <c r="AJ16" s="33">
        <v>2.3580000000000001</v>
      </c>
      <c r="AK16" s="33">
        <v>5.5650000000000004</v>
      </c>
      <c r="AL16" s="33">
        <v>3.226</v>
      </c>
      <c r="AM16" s="33">
        <v>8.1059999999999999</v>
      </c>
      <c r="AN16" s="33">
        <v>8.7479999999999993</v>
      </c>
      <c r="AO16" s="33">
        <v>5.1639999999999997</v>
      </c>
      <c r="AP16" s="33">
        <v>0</v>
      </c>
      <c r="AQ16" s="33">
        <v>0</v>
      </c>
      <c r="AR16" s="23">
        <f t="shared" si="3"/>
        <v>33.167000000000002</v>
      </c>
      <c r="AS16" s="33">
        <v>1.6279999999999999</v>
      </c>
      <c r="AT16" s="33">
        <v>0.48899999999999999</v>
      </c>
      <c r="AU16" s="23">
        <f t="shared" si="10"/>
        <v>2.117</v>
      </c>
      <c r="AV16" s="44">
        <v>0</v>
      </c>
      <c r="AW16" s="44">
        <v>0</v>
      </c>
      <c r="AX16" s="33">
        <v>8.548</v>
      </c>
      <c r="AY16" s="33">
        <v>9.0609999999999999</v>
      </c>
      <c r="AZ16" s="33">
        <v>0.02</v>
      </c>
      <c r="BA16" s="23">
        <f t="shared" si="11"/>
        <v>17.629000000000001</v>
      </c>
      <c r="BB16" s="33">
        <v>2.5720000000000001</v>
      </c>
      <c r="BC16" s="33">
        <v>2.8319999999999999</v>
      </c>
      <c r="BD16" s="33">
        <v>3.0409999999999999</v>
      </c>
      <c r="BE16" s="33">
        <v>5.0179999999999998</v>
      </c>
      <c r="BF16" s="44">
        <v>3.8130000000000002</v>
      </c>
      <c r="BG16" s="44">
        <v>4.2859999999999996</v>
      </c>
      <c r="BH16" s="23">
        <f t="shared" si="4"/>
        <v>21.561999999999998</v>
      </c>
      <c r="BI16" s="33">
        <v>0.68799999999999994</v>
      </c>
      <c r="BJ16" s="33">
        <v>5.1999999999999998E-2</v>
      </c>
      <c r="BK16" s="33">
        <v>0.48299999999999998</v>
      </c>
      <c r="BL16" s="33">
        <v>0.28999999999999998</v>
      </c>
      <c r="BM16" s="23">
        <f t="shared" si="5"/>
        <v>1.5129999999999999</v>
      </c>
      <c r="BN16" s="33">
        <v>15.412000000000001</v>
      </c>
      <c r="BO16" s="33">
        <v>11.993</v>
      </c>
      <c r="BP16" s="23">
        <f t="shared" si="6"/>
        <v>27.405000000000001</v>
      </c>
      <c r="BQ16" s="33">
        <v>1.849</v>
      </c>
      <c r="BR16" s="33">
        <v>0.81799999999999995</v>
      </c>
      <c r="BS16" s="33">
        <v>1.361</v>
      </c>
      <c r="BT16" s="33">
        <v>2.5289999999999999</v>
      </c>
      <c r="BU16" s="33">
        <v>2.0459999999999998</v>
      </c>
      <c r="BV16" s="33">
        <v>0</v>
      </c>
      <c r="BW16" s="33">
        <v>1E-3</v>
      </c>
      <c r="BX16" s="33">
        <v>0</v>
      </c>
      <c r="BY16" s="23">
        <f t="shared" si="12"/>
        <v>8.6039999999999992</v>
      </c>
      <c r="BZ16" s="33">
        <v>5.8000000000000003E-2</v>
      </c>
      <c r="CA16" s="23"/>
      <c r="CB16" s="23"/>
      <c r="CC16" s="31">
        <f t="shared" si="7"/>
        <v>199.06099999999998</v>
      </c>
      <c r="CD16" s="5">
        <v>199061</v>
      </c>
      <c r="CE16" s="43">
        <f t="shared" si="13"/>
        <v>0</v>
      </c>
    </row>
    <row r="17" spans="1:85" s="5" customFormat="1">
      <c r="A17" s="20">
        <v>42536</v>
      </c>
      <c r="B17" s="21" t="s">
        <v>46</v>
      </c>
      <c r="C17" s="22">
        <f t="shared" si="0"/>
        <v>199.05600000000001</v>
      </c>
      <c r="D17" s="44">
        <v>0</v>
      </c>
      <c r="E17" s="44">
        <v>5.41</v>
      </c>
      <c r="F17" s="44">
        <v>6.6020000000000003</v>
      </c>
      <c r="G17" s="44">
        <v>2.3359999999999999</v>
      </c>
      <c r="H17" s="33">
        <v>1E-3</v>
      </c>
      <c r="I17" s="33">
        <v>1E-3</v>
      </c>
      <c r="J17" s="33">
        <v>0.38300000000000001</v>
      </c>
      <c r="K17" s="33">
        <v>0.17599999999999999</v>
      </c>
      <c r="L17" s="33">
        <v>7.5880000000000001</v>
      </c>
      <c r="M17" s="33">
        <v>7.9850000000000003</v>
      </c>
      <c r="N17" s="33">
        <f t="shared" si="8"/>
        <v>30.481999999999999</v>
      </c>
      <c r="O17" s="33">
        <v>10.023</v>
      </c>
      <c r="P17" s="33">
        <v>4.7370000000000001</v>
      </c>
      <c r="Q17" s="33">
        <f t="shared" si="9"/>
        <v>14.76</v>
      </c>
      <c r="R17" s="33">
        <v>0</v>
      </c>
      <c r="S17" s="33">
        <v>0</v>
      </c>
      <c r="T17" s="33">
        <v>0</v>
      </c>
      <c r="U17" s="33">
        <v>0</v>
      </c>
      <c r="V17" s="33">
        <v>3.4809999999999999</v>
      </c>
      <c r="W17" s="33">
        <v>1E-3</v>
      </c>
      <c r="X17" s="33">
        <v>1E-3</v>
      </c>
      <c r="Y17" s="33">
        <v>0</v>
      </c>
      <c r="Z17" s="23">
        <f t="shared" si="1"/>
        <v>3.4829999999999997</v>
      </c>
      <c r="AA17" s="33">
        <v>7.5250000000000004</v>
      </c>
      <c r="AB17" s="33">
        <v>5.1929999999999996</v>
      </c>
      <c r="AC17" s="33">
        <v>7.9279999999999999</v>
      </c>
      <c r="AD17" s="33">
        <v>8.2850000000000001</v>
      </c>
      <c r="AE17" s="44">
        <v>4.6769999999999996</v>
      </c>
      <c r="AF17" s="44">
        <v>4.8099999999999996</v>
      </c>
      <c r="AG17" s="33">
        <v>2E-3</v>
      </c>
      <c r="AH17" s="33">
        <v>2E-3</v>
      </c>
      <c r="AI17" s="23">
        <f t="shared" si="2"/>
        <v>38.422000000000011</v>
      </c>
      <c r="AJ17" s="33">
        <v>2.3540000000000001</v>
      </c>
      <c r="AK17" s="33">
        <v>5.5810000000000004</v>
      </c>
      <c r="AL17" s="33">
        <v>3.2589999999999999</v>
      </c>
      <c r="AM17" s="33">
        <v>8.1379999999999999</v>
      </c>
      <c r="AN17" s="33">
        <v>8.7279999999999998</v>
      </c>
      <c r="AO17" s="33">
        <v>5.17</v>
      </c>
      <c r="AP17" s="33">
        <v>0</v>
      </c>
      <c r="AQ17" s="33">
        <v>0</v>
      </c>
      <c r="AR17" s="23">
        <f t="shared" si="3"/>
        <v>33.230000000000004</v>
      </c>
      <c r="AS17" s="33">
        <v>1.6359999999999999</v>
      </c>
      <c r="AT17" s="33">
        <v>0.48899999999999999</v>
      </c>
      <c r="AU17" s="23">
        <f t="shared" si="10"/>
        <v>2.125</v>
      </c>
      <c r="AV17" s="44">
        <v>0</v>
      </c>
      <c r="AW17" s="44">
        <v>0</v>
      </c>
      <c r="AX17" s="33">
        <v>8.5510000000000002</v>
      </c>
      <c r="AY17" s="33">
        <v>9.0470000000000006</v>
      </c>
      <c r="AZ17" s="33">
        <v>1.9E-2</v>
      </c>
      <c r="BA17" s="23">
        <f t="shared" si="11"/>
        <v>17.616999999999997</v>
      </c>
      <c r="BB17" s="33">
        <v>2.5619999999999998</v>
      </c>
      <c r="BC17" s="33">
        <v>2.8180000000000001</v>
      </c>
      <c r="BD17" s="33">
        <v>3.0470000000000002</v>
      </c>
      <c r="BE17" s="33">
        <v>4.9779999999999998</v>
      </c>
      <c r="BF17" s="44">
        <v>3.8340000000000001</v>
      </c>
      <c r="BG17" s="44">
        <v>4.28</v>
      </c>
      <c r="BH17" s="23">
        <f t="shared" si="4"/>
        <v>21.519000000000002</v>
      </c>
      <c r="BI17" s="33">
        <v>0.68899999999999995</v>
      </c>
      <c r="BJ17" s="33">
        <v>5.0999999999999997E-2</v>
      </c>
      <c r="BK17" s="33">
        <v>0.48199999999999998</v>
      </c>
      <c r="BL17" s="33">
        <v>0.29099999999999998</v>
      </c>
      <c r="BM17" s="23">
        <f t="shared" si="5"/>
        <v>1.5129999999999999</v>
      </c>
      <c r="BN17" s="33">
        <v>15.385999999999999</v>
      </c>
      <c r="BO17" s="33">
        <v>12.002000000000001</v>
      </c>
      <c r="BP17" s="23">
        <f t="shared" si="6"/>
        <v>27.387999999999998</v>
      </c>
      <c r="BQ17" s="33">
        <v>1.851</v>
      </c>
      <c r="BR17" s="33">
        <v>0.84799999999999998</v>
      </c>
      <c r="BS17" s="33">
        <v>1.359</v>
      </c>
      <c r="BT17" s="33">
        <v>2.4790000000000001</v>
      </c>
      <c r="BU17" s="33">
        <v>2.0379999999999998</v>
      </c>
      <c r="BV17" s="33">
        <v>0</v>
      </c>
      <c r="BW17" s="33">
        <v>0</v>
      </c>
      <c r="BX17" s="33">
        <v>0</v>
      </c>
      <c r="BY17" s="23">
        <f t="shared" si="12"/>
        <v>8.5749999999999993</v>
      </c>
      <c r="BZ17" s="33">
        <v>5.8000000000000003E-2</v>
      </c>
      <c r="CA17" s="23"/>
      <c r="CB17" s="23"/>
      <c r="CC17" s="31">
        <f t="shared" si="7"/>
        <v>199.114</v>
      </c>
      <c r="CD17" s="5">
        <v>199114</v>
      </c>
      <c r="CE17" s="43">
        <f t="shared" si="13"/>
        <v>0</v>
      </c>
    </row>
    <row r="18" spans="1:85" s="5" customFormat="1">
      <c r="A18" s="20">
        <v>42536</v>
      </c>
      <c r="B18" s="32" t="s">
        <v>47</v>
      </c>
      <c r="C18" s="22">
        <f t="shared" si="0"/>
        <v>198.93199999999999</v>
      </c>
      <c r="D18" s="44">
        <v>0</v>
      </c>
      <c r="E18" s="44">
        <v>5.4119999999999999</v>
      </c>
      <c r="F18" s="44">
        <v>6.5880000000000001</v>
      </c>
      <c r="G18" s="44">
        <v>2.331</v>
      </c>
      <c r="H18" s="33">
        <v>0</v>
      </c>
      <c r="I18" s="33">
        <v>1E-3</v>
      </c>
      <c r="J18" s="33">
        <v>0.38400000000000001</v>
      </c>
      <c r="K18" s="33">
        <v>0.16500000000000001</v>
      </c>
      <c r="L18" s="33">
        <v>7.5839999999999996</v>
      </c>
      <c r="M18" s="33">
        <v>7.9909999999999997</v>
      </c>
      <c r="N18" s="33">
        <f t="shared" si="8"/>
        <v>30.455999999999996</v>
      </c>
      <c r="O18" s="33">
        <v>10.026999999999999</v>
      </c>
      <c r="P18" s="33">
        <v>4.74</v>
      </c>
      <c r="Q18" s="33">
        <f t="shared" si="9"/>
        <v>14.766999999999999</v>
      </c>
      <c r="R18" s="33">
        <v>0</v>
      </c>
      <c r="S18" s="33">
        <v>0</v>
      </c>
      <c r="T18" s="33">
        <v>0</v>
      </c>
      <c r="U18" s="33">
        <v>0</v>
      </c>
      <c r="V18" s="33">
        <v>3.492</v>
      </c>
      <c r="W18" s="33">
        <v>0</v>
      </c>
      <c r="X18" s="33">
        <v>1E-3</v>
      </c>
      <c r="Y18" s="33">
        <v>0</v>
      </c>
      <c r="Z18" s="33">
        <f t="shared" si="1"/>
        <v>3.4929999999999999</v>
      </c>
      <c r="AA18" s="33">
        <v>7.5220000000000002</v>
      </c>
      <c r="AB18" s="33">
        <v>5.17</v>
      </c>
      <c r="AC18" s="33">
        <v>7.95</v>
      </c>
      <c r="AD18" s="33">
        <v>8.2870000000000008</v>
      </c>
      <c r="AE18" s="44">
        <v>4.68</v>
      </c>
      <c r="AF18" s="44">
        <v>4.8070000000000004</v>
      </c>
      <c r="AG18" s="33">
        <v>3.0000000000000001E-3</v>
      </c>
      <c r="AH18" s="33">
        <v>1E-3</v>
      </c>
      <c r="AI18" s="33">
        <f t="shared" si="2"/>
        <v>38.42</v>
      </c>
      <c r="AJ18" s="33">
        <v>2.3460000000000001</v>
      </c>
      <c r="AK18" s="33">
        <v>5.5860000000000003</v>
      </c>
      <c r="AL18" s="33">
        <v>3.238</v>
      </c>
      <c r="AM18" s="33">
        <v>8.1389999999999993</v>
      </c>
      <c r="AN18" s="33">
        <v>8.7189999999999994</v>
      </c>
      <c r="AO18" s="33">
        <v>5.2859999999999996</v>
      </c>
      <c r="AP18" s="33">
        <v>0</v>
      </c>
      <c r="AQ18" s="33">
        <v>0</v>
      </c>
      <c r="AR18" s="33">
        <f t="shared" si="3"/>
        <v>33.314</v>
      </c>
      <c r="AS18" s="33">
        <v>1.69</v>
      </c>
      <c r="AT18" s="33">
        <v>0.49199999999999999</v>
      </c>
      <c r="AU18" s="23">
        <f t="shared" si="10"/>
        <v>2.1819999999999999</v>
      </c>
      <c r="AV18" s="44">
        <v>0</v>
      </c>
      <c r="AW18" s="44">
        <v>0</v>
      </c>
      <c r="AX18" s="33">
        <v>8.4239999999999995</v>
      </c>
      <c r="AY18" s="33">
        <v>9.0410000000000004</v>
      </c>
      <c r="AZ18" s="33">
        <v>0.02</v>
      </c>
      <c r="BA18" s="23">
        <f t="shared" si="11"/>
        <v>17.484999999999999</v>
      </c>
      <c r="BB18" s="33">
        <v>2.5720000000000001</v>
      </c>
      <c r="BC18" s="33">
        <v>2.8479999999999999</v>
      </c>
      <c r="BD18" s="33">
        <v>3.03</v>
      </c>
      <c r="BE18" s="33">
        <v>4.9779999999999998</v>
      </c>
      <c r="BF18" s="44">
        <v>3.8210000000000002</v>
      </c>
      <c r="BG18" s="44">
        <v>4.2960000000000003</v>
      </c>
      <c r="BH18" s="33">
        <f t="shared" si="4"/>
        <v>21.544999999999998</v>
      </c>
      <c r="BI18" s="33">
        <v>0.68200000000000005</v>
      </c>
      <c r="BJ18" s="33">
        <v>4.9000000000000002E-2</v>
      </c>
      <c r="BK18" s="33">
        <v>0.51200000000000001</v>
      </c>
      <c r="BL18" s="33">
        <v>0.28999999999999998</v>
      </c>
      <c r="BM18" s="33">
        <f t="shared" si="5"/>
        <v>1.5330000000000001</v>
      </c>
      <c r="BN18" s="33">
        <v>15.349</v>
      </c>
      <c r="BO18" s="33">
        <v>11.939</v>
      </c>
      <c r="BP18" s="33">
        <f t="shared" si="6"/>
        <v>27.288</v>
      </c>
      <c r="BQ18" s="33">
        <v>1.823</v>
      </c>
      <c r="BR18" s="33">
        <v>0.80300000000000005</v>
      </c>
      <c r="BS18" s="33">
        <v>1.359</v>
      </c>
      <c r="BT18" s="33">
        <v>2.4849999999999999</v>
      </c>
      <c r="BU18" s="33">
        <v>2.036</v>
      </c>
      <c r="BV18" s="33">
        <v>0</v>
      </c>
      <c r="BW18" s="33">
        <v>1E-3</v>
      </c>
      <c r="BX18" s="33">
        <v>0</v>
      </c>
      <c r="BY18" s="23">
        <f t="shared" si="12"/>
        <v>8.5069999999999997</v>
      </c>
      <c r="BZ18" s="33">
        <v>5.8000000000000003E-2</v>
      </c>
      <c r="CA18" s="23"/>
      <c r="CB18" s="23"/>
      <c r="CC18" s="31">
        <f t="shared" si="7"/>
        <v>198.98999999999998</v>
      </c>
      <c r="CD18" s="5">
        <v>198990</v>
      </c>
      <c r="CE18" s="43">
        <f t="shared" si="13"/>
        <v>0</v>
      </c>
    </row>
    <row r="19" spans="1:85" s="5" customFormat="1">
      <c r="A19" s="20">
        <v>42536</v>
      </c>
      <c r="B19" s="32" t="s">
        <v>48</v>
      </c>
      <c r="C19" s="22">
        <f t="shared" si="0"/>
        <v>199.20399999999998</v>
      </c>
      <c r="D19" s="44">
        <v>0</v>
      </c>
      <c r="E19" s="44">
        <v>5.4130000000000003</v>
      </c>
      <c r="F19" s="44">
        <v>6.6</v>
      </c>
      <c r="G19" s="44">
        <v>2.335</v>
      </c>
      <c r="H19" s="33">
        <v>1E-3</v>
      </c>
      <c r="I19" s="33">
        <v>1E-3</v>
      </c>
      <c r="J19" s="33">
        <v>0.39300000000000002</v>
      </c>
      <c r="K19" s="33">
        <v>0.187</v>
      </c>
      <c r="L19" s="33">
        <v>7.59</v>
      </c>
      <c r="M19" s="33">
        <v>7.9880000000000004</v>
      </c>
      <c r="N19" s="33">
        <f t="shared" si="8"/>
        <v>30.507999999999996</v>
      </c>
      <c r="O19" s="33">
        <v>10.053000000000001</v>
      </c>
      <c r="P19" s="33">
        <v>4.7140000000000004</v>
      </c>
      <c r="Q19" s="33">
        <f t="shared" si="9"/>
        <v>14.767000000000001</v>
      </c>
      <c r="R19" s="33">
        <v>0</v>
      </c>
      <c r="S19" s="33">
        <v>0</v>
      </c>
      <c r="T19" s="33">
        <v>0</v>
      </c>
      <c r="U19" s="33">
        <v>0</v>
      </c>
      <c r="V19" s="33">
        <v>3.5129999999999999</v>
      </c>
      <c r="W19" s="33">
        <v>1E-3</v>
      </c>
      <c r="X19" s="33">
        <v>1E-3</v>
      </c>
      <c r="Y19" s="33">
        <v>0</v>
      </c>
      <c r="Z19" s="33">
        <f t="shared" si="1"/>
        <v>3.5149999999999997</v>
      </c>
      <c r="AA19" s="33">
        <v>7.5330000000000004</v>
      </c>
      <c r="AB19" s="33">
        <v>5.1520000000000001</v>
      </c>
      <c r="AC19" s="33">
        <v>7.9260000000000002</v>
      </c>
      <c r="AD19" s="33">
        <v>8.2840000000000007</v>
      </c>
      <c r="AE19" s="44">
        <v>4.6779999999999999</v>
      </c>
      <c r="AF19" s="44">
        <v>4.8</v>
      </c>
      <c r="AG19" s="33">
        <v>3.0000000000000001E-3</v>
      </c>
      <c r="AH19" s="33">
        <v>2E-3</v>
      </c>
      <c r="AI19" s="33">
        <f t="shared" si="2"/>
        <v>38.378</v>
      </c>
      <c r="AJ19" s="33">
        <v>2.3519999999999999</v>
      </c>
      <c r="AK19" s="33">
        <v>5.5339999999999998</v>
      </c>
      <c r="AL19" s="33">
        <v>3.2320000000000002</v>
      </c>
      <c r="AM19" s="33">
        <v>8.1419999999999995</v>
      </c>
      <c r="AN19" s="33">
        <v>8.7219999999999995</v>
      </c>
      <c r="AO19" s="33">
        <v>5.3540000000000001</v>
      </c>
      <c r="AP19" s="33">
        <v>0</v>
      </c>
      <c r="AQ19" s="33">
        <v>0</v>
      </c>
      <c r="AR19" s="33">
        <f t="shared" si="3"/>
        <v>33.335999999999999</v>
      </c>
      <c r="AS19" s="33">
        <v>1.71</v>
      </c>
      <c r="AT19" s="33">
        <v>0.49399999999999999</v>
      </c>
      <c r="AU19" s="23">
        <f t="shared" si="10"/>
        <v>2.2039999999999997</v>
      </c>
      <c r="AV19" s="44">
        <v>0</v>
      </c>
      <c r="AW19" s="44">
        <v>0</v>
      </c>
      <c r="AX19" s="33">
        <v>8.2840000000000007</v>
      </c>
      <c r="AY19" s="33">
        <v>9.0690000000000008</v>
      </c>
      <c r="AZ19" s="33">
        <v>1.9E-2</v>
      </c>
      <c r="BA19" s="23">
        <f t="shared" si="11"/>
        <v>17.372</v>
      </c>
      <c r="BB19" s="33">
        <v>2.556</v>
      </c>
      <c r="BC19" s="33">
        <v>2.8149999999999999</v>
      </c>
      <c r="BD19" s="33">
        <v>2.9910000000000001</v>
      </c>
      <c r="BE19" s="33">
        <v>4.9820000000000002</v>
      </c>
      <c r="BF19" s="44">
        <v>3.847</v>
      </c>
      <c r="BG19" s="44">
        <v>4.38</v>
      </c>
      <c r="BH19" s="33">
        <f t="shared" si="4"/>
        <v>21.571000000000002</v>
      </c>
      <c r="BI19" s="33">
        <v>0.68600000000000005</v>
      </c>
      <c r="BJ19" s="33">
        <v>4.7E-2</v>
      </c>
      <c r="BK19" s="33">
        <v>0.51100000000000001</v>
      </c>
      <c r="BL19" s="33">
        <v>0.28999999999999998</v>
      </c>
      <c r="BM19" s="33">
        <f t="shared" si="5"/>
        <v>1.5340000000000003</v>
      </c>
      <c r="BN19" s="33">
        <v>15.351000000000001</v>
      </c>
      <c r="BO19" s="33">
        <v>12.002000000000001</v>
      </c>
      <c r="BP19" s="33">
        <f t="shared" si="6"/>
        <v>27.353000000000002</v>
      </c>
      <c r="BQ19" s="33">
        <v>1.8340000000000001</v>
      </c>
      <c r="BR19" s="33">
        <v>0.98</v>
      </c>
      <c r="BS19" s="33">
        <v>1.359</v>
      </c>
      <c r="BT19" s="33">
        <v>2.52</v>
      </c>
      <c r="BU19" s="33">
        <v>2.028</v>
      </c>
      <c r="BV19" s="33">
        <v>1E-3</v>
      </c>
      <c r="BW19" s="33">
        <v>2E-3</v>
      </c>
      <c r="BX19" s="33">
        <v>0</v>
      </c>
      <c r="BY19" s="23">
        <f t="shared" si="12"/>
        <v>8.7240000000000002</v>
      </c>
      <c r="BZ19" s="33">
        <v>5.8000000000000003E-2</v>
      </c>
      <c r="CA19" s="23"/>
      <c r="CB19" s="23"/>
      <c r="CC19" s="31">
        <f t="shared" si="7"/>
        <v>199.26199999999997</v>
      </c>
      <c r="CD19" s="5">
        <v>199262</v>
      </c>
      <c r="CE19" s="43">
        <f t="shared" si="13"/>
        <v>0</v>
      </c>
    </row>
    <row r="20" spans="1:85" s="35" customFormat="1">
      <c r="A20" s="45">
        <v>42536</v>
      </c>
      <c r="B20" s="32" t="s">
        <v>49</v>
      </c>
      <c r="C20" s="44">
        <f t="shared" si="0"/>
        <v>199.18199999999999</v>
      </c>
      <c r="D20" s="44">
        <v>0</v>
      </c>
      <c r="E20" s="44">
        <v>5.3769999999999998</v>
      </c>
      <c r="F20" s="44">
        <v>6.5919999999999996</v>
      </c>
      <c r="G20" s="44">
        <v>2.33</v>
      </c>
      <c r="H20" s="33">
        <v>1E-3</v>
      </c>
      <c r="I20" s="33">
        <v>1E-3</v>
      </c>
      <c r="J20" s="33">
        <v>0.377</v>
      </c>
      <c r="K20" s="33">
        <v>0.192</v>
      </c>
      <c r="L20" s="33">
        <v>7.5910000000000002</v>
      </c>
      <c r="M20" s="33">
        <v>7.9880000000000004</v>
      </c>
      <c r="N20" s="33">
        <f t="shared" si="8"/>
        <v>30.448999999999998</v>
      </c>
      <c r="O20" s="33">
        <v>10.097</v>
      </c>
      <c r="P20" s="33">
        <v>4.6920000000000002</v>
      </c>
      <c r="Q20" s="33">
        <f t="shared" si="9"/>
        <v>14.789</v>
      </c>
      <c r="R20" s="33">
        <v>0</v>
      </c>
      <c r="S20" s="33">
        <v>0</v>
      </c>
      <c r="T20" s="33">
        <v>0</v>
      </c>
      <c r="U20" s="33">
        <v>0</v>
      </c>
      <c r="V20" s="33">
        <v>3.5089999999999999</v>
      </c>
      <c r="W20" s="33">
        <v>0</v>
      </c>
      <c r="X20" s="33">
        <v>1E-3</v>
      </c>
      <c r="Y20" s="33">
        <v>0</v>
      </c>
      <c r="Z20" s="33">
        <f t="shared" si="1"/>
        <v>3.51</v>
      </c>
      <c r="AA20" s="33">
        <v>7.516</v>
      </c>
      <c r="AB20" s="33">
        <v>5.1630000000000003</v>
      </c>
      <c r="AC20" s="33">
        <v>7.9569999999999999</v>
      </c>
      <c r="AD20" s="33">
        <v>8.2739999999999991</v>
      </c>
      <c r="AE20" s="44">
        <v>4.6630000000000003</v>
      </c>
      <c r="AF20" s="44">
        <v>4.8019999999999996</v>
      </c>
      <c r="AG20" s="33">
        <v>2E-3</v>
      </c>
      <c r="AH20" s="33">
        <v>2E-3</v>
      </c>
      <c r="AI20" s="33">
        <f t="shared" si="2"/>
        <v>38.378999999999998</v>
      </c>
      <c r="AJ20" s="33">
        <v>2.35</v>
      </c>
      <c r="AK20" s="33">
        <v>5.5330000000000004</v>
      </c>
      <c r="AL20" s="33">
        <v>3.2440000000000002</v>
      </c>
      <c r="AM20" s="33">
        <v>8.1180000000000003</v>
      </c>
      <c r="AN20" s="33">
        <v>8.7249999999999996</v>
      </c>
      <c r="AO20" s="33">
        <v>5.3470000000000004</v>
      </c>
      <c r="AP20" s="33">
        <v>0</v>
      </c>
      <c r="AQ20" s="33">
        <v>0</v>
      </c>
      <c r="AR20" s="33">
        <f t="shared" si="3"/>
        <v>33.317</v>
      </c>
      <c r="AS20" s="33">
        <v>1.7050000000000001</v>
      </c>
      <c r="AT20" s="33">
        <v>0.49</v>
      </c>
      <c r="AU20" s="23">
        <f t="shared" si="10"/>
        <v>2.1950000000000003</v>
      </c>
      <c r="AV20" s="44">
        <v>1E-3</v>
      </c>
      <c r="AW20" s="44">
        <v>0</v>
      </c>
      <c r="AX20" s="33">
        <v>6.18</v>
      </c>
      <c r="AY20" s="33">
        <v>9.0890000000000004</v>
      </c>
      <c r="AZ20" s="33">
        <v>1.7000000000000001E-2</v>
      </c>
      <c r="BA20" s="23">
        <f t="shared" si="11"/>
        <v>15.286999999999999</v>
      </c>
      <c r="BB20" s="33">
        <v>2.536</v>
      </c>
      <c r="BC20" s="33">
        <v>2.8319999999999999</v>
      </c>
      <c r="BD20" s="33">
        <v>2.992</v>
      </c>
      <c r="BE20" s="33">
        <v>5.0229999999999997</v>
      </c>
      <c r="BF20" s="44">
        <v>3.8380000000000001</v>
      </c>
      <c r="BG20" s="44">
        <v>4.327</v>
      </c>
      <c r="BH20" s="33">
        <f t="shared" si="4"/>
        <v>21.548000000000002</v>
      </c>
      <c r="BI20" s="33">
        <v>0.68899999999999995</v>
      </c>
      <c r="BJ20" s="33">
        <v>4.8000000000000001E-2</v>
      </c>
      <c r="BK20" s="33">
        <v>0.502</v>
      </c>
      <c r="BL20" s="33">
        <v>0.28999999999999998</v>
      </c>
      <c r="BM20" s="33">
        <f t="shared" si="5"/>
        <v>1.5289999999999999</v>
      </c>
      <c r="BN20" s="33">
        <v>15.377000000000001</v>
      </c>
      <c r="BO20" s="33">
        <v>11.965999999999999</v>
      </c>
      <c r="BP20" s="33">
        <f t="shared" si="6"/>
        <v>27.343</v>
      </c>
      <c r="BQ20" s="33">
        <v>1.923</v>
      </c>
      <c r="BR20" s="33">
        <v>3.0449999999999999</v>
      </c>
      <c r="BS20" s="33">
        <v>1.361</v>
      </c>
      <c r="BT20" s="33">
        <v>2.5150000000000001</v>
      </c>
      <c r="BU20" s="33">
        <v>2.0470000000000002</v>
      </c>
      <c r="BV20" s="33">
        <v>0</v>
      </c>
      <c r="BW20" s="33">
        <v>3.0000000000000001E-3</v>
      </c>
      <c r="BX20" s="33">
        <v>0</v>
      </c>
      <c r="BY20" s="33">
        <f t="shared" si="12"/>
        <v>10.894</v>
      </c>
      <c r="BZ20" s="33">
        <v>5.8000000000000003E-2</v>
      </c>
      <c r="CA20" s="34"/>
      <c r="CB20" s="34"/>
      <c r="CC20" s="31">
        <f t="shared" si="7"/>
        <v>199.23999999999998</v>
      </c>
      <c r="CD20" s="5">
        <v>199240</v>
      </c>
      <c r="CE20" s="43">
        <f t="shared" si="13"/>
        <v>0</v>
      </c>
      <c r="CG20" s="5"/>
    </row>
    <row r="21" spans="1:85" s="5" customFormat="1">
      <c r="A21" s="20">
        <v>42536</v>
      </c>
      <c r="B21" s="21" t="s">
        <v>50</v>
      </c>
      <c r="C21" s="22">
        <f t="shared" si="0"/>
        <v>198.63000000000002</v>
      </c>
      <c r="D21" s="44">
        <v>0</v>
      </c>
      <c r="E21" s="44">
        <v>5.383</v>
      </c>
      <c r="F21" s="44">
        <v>6.5919999999999996</v>
      </c>
      <c r="G21" s="44">
        <v>2.3199999999999998</v>
      </c>
      <c r="H21" s="33">
        <v>0</v>
      </c>
      <c r="I21" s="33">
        <v>1E-3</v>
      </c>
      <c r="J21" s="33">
        <v>0.38200000000000001</v>
      </c>
      <c r="K21" s="33">
        <v>0.19</v>
      </c>
      <c r="L21" s="33">
        <v>7.617</v>
      </c>
      <c r="M21" s="33">
        <v>7.9870000000000001</v>
      </c>
      <c r="N21" s="33">
        <f t="shared" si="8"/>
        <v>30.472000000000001</v>
      </c>
      <c r="O21" s="33">
        <v>9.5779999999999994</v>
      </c>
      <c r="P21" s="33">
        <v>4.7119999999999997</v>
      </c>
      <c r="Q21" s="33">
        <f t="shared" si="9"/>
        <v>14.29</v>
      </c>
      <c r="R21" s="33">
        <v>0</v>
      </c>
      <c r="S21" s="33">
        <v>0</v>
      </c>
      <c r="T21" s="33">
        <v>0</v>
      </c>
      <c r="U21" s="33">
        <v>0</v>
      </c>
      <c r="V21" s="33">
        <v>3.4910000000000001</v>
      </c>
      <c r="W21" s="33">
        <v>1E-3</v>
      </c>
      <c r="X21" s="33">
        <v>1E-3</v>
      </c>
      <c r="Y21" s="33">
        <v>0</v>
      </c>
      <c r="Z21" s="23">
        <f t="shared" si="1"/>
        <v>3.4929999999999999</v>
      </c>
      <c r="AA21" s="33">
        <v>7.5640000000000001</v>
      </c>
      <c r="AB21" s="33">
        <v>5.1369999999999996</v>
      </c>
      <c r="AC21" s="33">
        <v>8.0169999999999995</v>
      </c>
      <c r="AD21" s="33">
        <v>8.3170000000000002</v>
      </c>
      <c r="AE21" s="44">
        <v>4.6619999999999999</v>
      </c>
      <c r="AF21" s="44">
        <v>4.8029999999999999</v>
      </c>
      <c r="AG21" s="33">
        <v>3.0000000000000001E-3</v>
      </c>
      <c r="AH21" s="33">
        <v>2E-3</v>
      </c>
      <c r="AI21" s="23">
        <f t="shared" si="2"/>
        <v>38.505000000000003</v>
      </c>
      <c r="AJ21" s="33">
        <v>2.3450000000000002</v>
      </c>
      <c r="AK21" s="33">
        <v>5.5380000000000003</v>
      </c>
      <c r="AL21" s="33">
        <v>3.2109999999999999</v>
      </c>
      <c r="AM21" s="33">
        <v>8.0850000000000009</v>
      </c>
      <c r="AN21" s="33">
        <v>8.6790000000000003</v>
      </c>
      <c r="AO21" s="33">
        <v>5.359</v>
      </c>
      <c r="AP21" s="33">
        <v>0</v>
      </c>
      <c r="AQ21" s="33">
        <v>0</v>
      </c>
      <c r="AR21" s="23">
        <f t="shared" si="3"/>
        <v>33.217000000000006</v>
      </c>
      <c r="AS21" s="33">
        <v>1.7130000000000001</v>
      </c>
      <c r="AT21" s="33">
        <v>0.48399999999999999</v>
      </c>
      <c r="AU21" s="23">
        <f t="shared" si="10"/>
        <v>2.1970000000000001</v>
      </c>
      <c r="AV21" s="44">
        <v>0</v>
      </c>
      <c r="AW21" s="44">
        <v>0</v>
      </c>
      <c r="AX21" s="33">
        <v>6.0709999999999997</v>
      </c>
      <c r="AY21" s="33">
        <v>9.0380000000000003</v>
      </c>
      <c r="AZ21" s="33">
        <v>2.3E-2</v>
      </c>
      <c r="BA21" s="23">
        <f t="shared" si="11"/>
        <v>15.132</v>
      </c>
      <c r="BB21" s="33">
        <v>2.5659999999999998</v>
      </c>
      <c r="BC21" s="33">
        <v>2.8370000000000002</v>
      </c>
      <c r="BD21" s="33">
        <v>3.0049999999999999</v>
      </c>
      <c r="BE21" s="33">
        <v>4.9950000000000001</v>
      </c>
      <c r="BF21" s="44">
        <v>3.8490000000000002</v>
      </c>
      <c r="BG21" s="44">
        <v>4.3319999999999999</v>
      </c>
      <c r="BH21" s="33">
        <f t="shared" si="4"/>
        <v>21.584000000000003</v>
      </c>
      <c r="BI21" s="33">
        <v>0.68400000000000005</v>
      </c>
      <c r="BJ21" s="33">
        <v>4.4999999999999998E-2</v>
      </c>
      <c r="BK21" s="33">
        <v>0.498</v>
      </c>
      <c r="BL21" s="33">
        <v>0.28899999999999998</v>
      </c>
      <c r="BM21" s="33">
        <f t="shared" si="5"/>
        <v>1.516</v>
      </c>
      <c r="BN21" s="33">
        <v>15.368</v>
      </c>
      <c r="BO21" s="33">
        <v>11.949</v>
      </c>
      <c r="BP21" s="23">
        <f t="shared" si="6"/>
        <v>27.317</v>
      </c>
      <c r="BQ21" s="33">
        <v>1.9059999999999999</v>
      </c>
      <c r="BR21" s="33">
        <v>3.1059999999999999</v>
      </c>
      <c r="BS21" s="33">
        <v>1.36</v>
      </c>
      <c r="BT21" s="33">
        <v>2.5569999999999999</v>
      </c>
      <c r="BU21" s="33">
        <v>2.0339999999999998</v>
      </c>
      <c r="BV21" s="33">
        <v>0</v>
      </c>
      <c r="BW21" s="33">
        <v>2E-3</v>
      </c>
      <c r="BX21" s="33">
        <v>0</v>
      </c>
      <c r="BY21" s="23">
        <f t="shared" si="12"/>
        <v>10.965000000000002</v>
      </c>
      <c r="BZ21" s="33">
        <v>5.8000000000000003E-2</v>
      </c>
      <c r="CA21" s="23"/>
      <c r="CB21" s="23"/>
      <c r="CC21" s="31">
        <f t="shared" si="7"/>
        <v>198.68800000000002</v>
      </c>
      <c r="CD21" s="5">
        <v>198688</v>
      </c>
      <c r="CE21" s="43">
        <f t="shared" si="13"/>
        <v>0</v>
      </c>
    </row>
    <row r="22" spans="1:85" s="5" customFormat="1">
      <c r="A22" s="20">
        <v>42536</v>
      </c>
      <c r="B22" s="21" t="s">
        <v>51</v>
      </c>
      <c r="C22" s="22">
        <f t="shared" si="0"/>
        <v>198.08099999999999</v>
      </c>
      <c r="D22" s="44">
        <v>0</v>
      </c>
      <c r="E22" s="44">
        <v>5.3819999999999997</v>
      </c>
      <c r="F22" s="44">
        <v>6.5960000000000001</v>
      </c>
      <c r="G22" s="44">
        <v>2.3239999999999998</v>
      </c>
      <c r="H22" s="33">
        <v>1E-3</v>
      </c>
      <c r="I22" s="33">
        <v>0</v>
      </c>
      <c r="J22" s="33">
        <v>0.377</v>
      </c>
      <c r="K22" s="33">
        <v>0.185</v>
      </c>
      <c r="L22" s="33">
        <v>7.5910000000000002</v>
      </c>
      <c r="M22" s="33">
        <v>7.984</v>
      </c>
      <c r="N22" s="33">
        <f t="shared" si="8"/>
        <v>30.439999999999998</v>
      </c>
      <c r="O22" s="33">
        <v>9.7289999999999992</v>
      </c>
      <c r="P22" s="33">
        <v>4.2990000000000004</v>
      </c>
      <c r="Q22" s="33">
        <f t="shared" si="9"/>
        <v>14.027999999999999</v>
      </c>
      <c r="R22" s="33">
        <v>0</v>
      </c>
      <c r="S22" s="33">
        <v>0</v>
      </c>
      <c r="T22" s="33">
        <v>0</v>
      </c>
      <c r="U22" s="33">
        <v>0</v>
      </c>
      <c r="V22" s="33">
        <v>3.4860000000000002</v>
      </c>
      <c r="W22" s="33">
        <v>0</v>
      </c>
      <c r="X22" s="33">
        <v>1E-3</v>
      </c>
      <c r="Y22" s="33">
        <v>0</v>
      </c>
      <c r="Z22" s="23">
        <f t="shared" si="1"/>
        <v>3.4870000000000001</v>
      </c>
      <c r="AA22" s="33">
        <v>7.5789999999999997</v>
      </c>
      <c r="AB22" s="33">
        <v>5.1360000000000001</v>
      </c>
      <c r="AC22" s="33">
        <v>7.9340000000000002</v>
      </c>
      <c r="AD22" s="33">
        <v>8.2629999999999999</v>
      </c>
      <c r="AE22" s="44">
        <v>4.6589999999999998</v>
      </c>
      <c r="AF22" s="44">
        <v>4.8</v>
      </c>
      <c r="AG22" s="33">
        <v>3.0000000000000001E-3</v>
      </c>
      <c r="AH22" s="33">
        <v>2E-3</v>
      </c>
      <c r="AI22" s="23">
        <f t="shared" si="2"/>
        <v>38.375999999999998</v>
      </c>
      <c r="AJ22" s="33">
        <v>2.3570000000000002</v>
      </c>
      <c r="AK22" s="33">
        <v>5.548</v>
      </c>
      <c r="AL22" s="33">
        <v>3.3159999999999998</v>
      </c>
      <c r="AM22" s="33">
        <v>7.9450000000000003</v>
      </c>
      <c r="AN22" s="33">
        <v>8.6820000000000004</v>
      </c>
      <c r="AO22" s="33">
        <v>5.3579999999999997</v>
      </c>
      <c r="AP22" s="33">
        <v>0</v>
      </c>
      <c r="AQ22" s="33">
        <v>0</v>
      </c>
      <c r="AR22" s="23">
        <f t="shared" si="3"/>
        <v>33.205999999999996</v>
      </c>
      <c r="AS22" s="33">
        <v>1.679</v>
      </c>
      <c r="AT22" s="33">
        <v>0.48399999999999999</v>
      </c>
      <c r="AU22" s="23">
        <f t="shared" si="10"/>
        <v>2.1630000000000003</v>
      </c>
      <c r="AV22" s="44">
        <v>0</v>
      </c>
      <c r="AW22" s="44">
        <v>0</v>
      </c>
      <c r="AX22" s="33">
        <v>6.13</v>
      </c>
      <c r="AY22" s="33">
        <v>9.0640000000000001</v>
      </c>
      <c r="AZ22" s="33">
        <v>1.9E-2</v>
      </c>
      <c r="BA22" s="23">
        <f t="shared" si="11"/>
        <v>15.212999999999999</v>
      </c>
      <c r="BB22" s="33">
        <v>2.5390000000000001</v>
      </c>
      <c r="BC22" s="33">
        <v>2.8079999999999998</v>
      </c>
      <c r="BD22" s="33">
        <v>3.052</v>
      </c>
      <c r="BE22" s="33">
        <v>4.9729999999999999</v>
      </c>
      <c r="BF22" s="44">
        <v>3.8260000000000001</v>
      </c>
      <c r="BG22" s="44">
        <v>4.2949999999999999</v>
      </c>
      <c r="BH22" s="23">
        <f t="shared" si="4"/>
        <v>21.493000000000002</v>
      </c>
      <c r="BI22" s="33">
        <v>0.68200000000000005</v>
      </c>
      <c r="BJ22" s="33">
        <v>4.2999999999999997E-2</v>
      </c>
      <c r="BK22" s="33">
        <v>0.49299999999999999</v>
      </c>
      <c r="BL22" s="33">
        <v>0.28899999999999998</v>
      </c>
      <c r="BM22" s="23">
        <f t="shared" si="5"/>
        <v>1.5069999999999999</v>
      </c>
      <c r="BN22" s="33">
        <v>15.367000000000001</v>
      </c>
      <c r="BO22" s="33">
        <v>12.01</v>
      </c>
      <c r="BP22" s="23">
        <f t="shared" si="6"/>
        <v>27.377000000000002</v>
      </c>
      <c r="BQ22" s="33">
        <v>1.889</v>
      </c>
      <c r="BR22" s="33">
        <v>3.0910000000000002</v>
      </c>
      <c r="BS22" s="33">
        <v>1.3640000000000001</v>
      </c>
      <c r="BT22" s="33">
        <v>2.4660000000000002</v>
      </c>
      <c r="BU22" s="33">
        <v>2.0110000000000001</v>
      </c>
      <c r="BV22" s="33">
        <v>2.5000000000000001E-2</v>
      </c>
      <c r="BW22" s="33">
        <v>3.0000000000000001E-3</v>
      </c>
      <c r="BX22" s="33">
        <v>0</v>
      </c>
      <c r="BY22" s="23">
        <f t="shared" si="12"/>
        <v>10.849000000000002</v>
      </c>
      <c r="BZ22" s="33">
        <v>5.8000000000000003E-2</v>
      </c>
      <c r="CA22" s="23"/>
      <c r="CB22" s="23"/>
      <c r="CC22" s="31">
        <f t="shared" si="7"/>
        <v>198.13899999999998</v>
      </c>
      <c r="CD22" s="5">
        <v>198139</v>
      </c>
      <c r="CE22" s="43">
        <f t="shared" si="13"/>
        <v>0</v>
      </c>
    </row>
    <row r="23" spans="1:85" s="5" customFormat="1">
      <c r="A23" s="20">
        <v>42536</v>
      </c>
      <c r="B23" s="21" t="s">
        <v>52</v>
      </c>
      <c r="C23" s="22">
        <f t="shared" si="0"/>
        <v>198.79099999999997</v>
      </c>
      <c r="D23" s="44">
        <v>0</v>
      </c>
      <c r="E23" s="44">
        <v>5.3810000000000002</v>
      </c>
      <c r="F23" s="44">
        <v>6.601</v>
      </c>
      <c r="G23" s="44">
        <v>2.3279999999999998</v>
      </c>
      <c r="H23" s="33">
        <v>1E-3</v>
      </c>
      <c r="I23" s="33">
        <v>1E-3</v>
      </c>
      <c r="J23" s="33">
        <v>0.378</v>
      </c>
      <c r="K23" s="33">
        <v>0.184</v>
      </c>
      <c r="L23" s="33">
        <v>7.5910000000000002</v>
      </c>
      <c r="M23" s="33">
        <v>7.984</v>
      </c>
      <c r="N23" s="33">
        <f t="shared" si="8"/>
        <v>30.448999999999998</v>
      </c>
      <c r="O23" s="33">
        <v>10.053000000000001</v>
      </c>
      <c r="P23" s="33">
        <v>4.6849999999999996</v>
      </c>
      <c r="Q23" s="33">
        <f t="shared" si="9"/>
        <v>14.738</v>
      </c>
      <c r="R23" s="33">
        <v>0</v>
      </c>
      <c r="S23" s="33">
        <v>0</v>
      </c>
      <c r="T23" s="33">
        <v>0</v>
      </c>
      <c r="U23" s="33">
        <v>0</v>
      </c>
      <c r="V23" s="33">
        <v>3.488</v>
      </c>
      <c r="W23" s="33">
        <v>1E-3</v>
      </c>
      <c r="X23" s="33">
        <v>1E-3</v>
      </c>
      <c r="Y23" s="33">
        <v>0</v>
      </c>
      <c r="Z23" s="23">
        <f t="shared" si="1"/>
        <v>3.4899999999999998</v>
      </c>
      <c r="AA23" s="33">
        <v>7.5720000000000001</v>
      </c>
      <c r="AB23" s="33">
        <v>5.1449999999999996</v>
      </c>
      <c r="AC23" s="33">
        <v>8.01</v>
      </c>
      <c r="AD23" s="33">
        <v>8.3450000000000006</v>
      </c>
      <c r="AE23" s="44">
        <v>4.6559999999999997</v>
      </c>
      <c r="AF23" s="44">
        <v>4.7990000000000004</v>
      </c>
      <c r="AG23" s="33">
        <v>2E-3</v>
      </c>
      <c r="AH23" s="33">
        <v>2E-3</v>
      </c>
      <c r="AI23" s="23">
        <f t="shared" si="2"/>
        <v>38.530999999999999</v>
      </c>
      <c r="AJ23" s="33">
        <v>2.3519999999999999</v>
      </c>
      <c r="AK23" s="33">
        <v>5.4560000000000004</v>
      </c>
      <c r="AL23" s="33">
        <v>3.4060000000000001</v>
      </c>
      <c r="AM23" s="33">
        <v>8.0220000000000002</v>
      </c>
      <c r="AN23" s="33">
        <v>8.6419999999999995</v>
      </c>
      <c r="AO23" s="33">
        <v>5.3289999999999997</v>
      </c>
      <c r="AP23" s="33">
        <v>0</v>
      </c>
      <c r="AQ23" s="33">
        <v>0</v>
      </c>
      <c r="AR23" s="23">
        <f t="shared" si="3"/>
        <v>33.207000000000001</v>
      </c>
      <c r="AS23" s="33">
        <v>1.6559999999999999</v>
      </c>
      <c r="AT23" s="33">
        <v>0.495</v>
      </c>
      <c r="AU23" s="23">
        <f t="shared" si="10"/>
        <v>2.1509999999999998</v>
      </c>
      <c r="AV23" s="44">
        <v>0</v>
      </c>
      <c r="AW23" s="44">
        <v>0</v>
      </c>
      <c r="AX23" s="33">
        <v>6.0730000000000004</v>
      </c>
      <c r="AY23" s="33">
        <v>9.0579999999999998</v>
      </c>
      <c r="AZ23" s="33">
        <v>0.02</v>
      </c>
      <c r="BA23" s="23">
        <f t="shared" si="11"/>
        <v>15.151</v>
      </c>
      <c r="BB23" s="33">
        <v>2.56</v>
      </c>
      <c r="BC23" s="33">
        <v>2.794</v>
      </c>
      <c r="BD23" s="33">
        <v>3.0449999999999999</v>
      </c>
      <c r="BE23" s="33">
        <v>5.0430000000000001</v>
      </c>
      <c r="BF23" s="44">
        <v>3.8410000000000002</v>
      </c>
      <c r="BG23" s="44">
        <v>4.2290000000000001</v>
      </c>
      <c r="BH23" s="23">
        <f t="shared" si="4"/>
        <v>21.512</v>
      </c>
      <c r="BI23" s="33">
        <v>0.68300000000000005</v>
      </c>
      <c r="BJ23" s="33">
        <v>0.05</v>
      </c>
      <c r="BK23" s="33">
        <v>0.49299999999999999</v>
      </c>
      <c r="BL23" s="33">
        <v>0.28999999999999998</v>
      </c>
      <c r="BM23" s="23">
        <f t="shared" si="5"/>
        <v>1.516</v>
      </c>
      <c r="BN23" s="33">
        <v>15.218</v>
      </c>
      <c r="BO23" s="33">
        <v>11.993</v>
      </c>
      <c r="BP23" s="23">
        <f t="shared" si="6"/>
        <v>27.210999999999999</v>
      </c>
      <c r="BQ23" s="33">
        <v>1.903</v>
      </c>
      <c r="BR23" s="33">
        <v>3.0859999999999999</v>
      </c>
      <c r="BS23" s="33">
        <v>1.369</v>
      </c>
      <c r="BT23" s="33">
        <v>2.492</v>
      </c>
      <c r="BU23" s="33">
        <v>0.82699999999999996</v>
      </c>
      <c r="BV23" s="33">
        <v>1.2110000000000001</v>
      </c>
      <c r="BW23" s="33">
        <v>0</v>
      </c>
      <c r="BX23" s="33">
        <v>5.0000000000000001E-3</v>
      </c>
      <c r="BY23" s="23">
        <f t="shared" si="12"/>
        <v>10.893000000000001</v>
      </c>
      <c r="BZ23" s="33">
        <v>5.8000000000000003E-2</v>
      </c>
      <c r="CA23" s="23"/>
      <c r="CB23" s="23"/>
      <c r="CC23" s="31">
        <f t="shared" si="7"/>
        <v>198.84899999999996</v>
      </c>
      <c r="CD23" s="5">
        <v>198849</v>
      </c>
      <c r="CE23" s="43">
        <f t="shared" si="13"/>
        <v>0</v>
      </c>
    </row>
    <row r="24" spans="1:85" s="5" customFormat="1">
      <c r="A24" s="20">
        <v>42536</v>
      </c>
      <c r="B24" s="21" t="s">
        <v>53</v>
      </c>
      <c r="C24" s="22">
        <f t="shared" si="0"/>
        <v>198.62300000000002</v>
      </c>
      <c r="D24" s="44">
        <v>0</v>
      </c>
      <c r="E24" s="44">
        <v>5.3890000000000002</v>
      </c>
      <c r="F24" s="44">
        <v>6.6040000000000001</v>
      </c>
      <c r="G24" s="44">
        <v>2.3330000000000002</v>
      </c>
      <c r="H24" s="33">
        <v>1E-3</v>
      </c>
      <c r="I24" s="33">
        <v>1E-3</v>
      </c>
      <c r="J24" s="33">
        <v>0.40300000000000002</v>
      </c>
      <c r="K24" s="33">
        <v>0.19800000000000001</v>
      </c>
      <c r="L24" s="33">
        <v>7.5979999999999999</v>
      </c>
      <c r="M24" s="33">
        <v>7.9950000000000001</v>
      </c>
      <c r="N24" s="33">
        <f t="shared" si="8"/>
        <v>30.522000000000002</v>
      </c>
      <c r="O24" s="33">
        <v>10.057</v>
      </c>
      <c r="P24" s="33">
        <v>4.5910000000000002</v>
      </c>
      <c r="Q24" s="33">
        <f t="shared" si="9"/>
        <v>14.648</v>
      </c>
      <c r="R24" s="33">
        <v>0</v>
      </c>
      <c r="S24" s="33">
        <v>0</v>
      </c>
      <c r="T24" s="33">
        <v>0</v>
      </c>
      <c r="U24" s="33">
        <v>0</v>
      </c>
      <c r="V24" s="33">
        <v>3.4849999999999999</v>
      </c>
      <c r="W24" s="33">
        <v>0</v>
      </c>
      <c r="X24" s="33">
        <v>1E-3</v>
      </c>
      <c r="Y24" s="33">
        <v>0</v>
      </c>
      <c r="Z24" s="23">
        <f t="shared" si="1"/>
        <v>3.4859999999999998</v>
      </c>
      <c r="AA24" s="33">
        <v>7.5620000000000003</v>
      </c>
      <c r="AB24" s="33">
        <v>5.1619999999999999</v>
      </c>
      <c r="AC24" s="33">
        <v>8.0299999999999994</v>
      </c>
      <c r="AD24" s="33">
        <v>8.3059999999999992</v>
      </c>
      <c r="AE24" s="44">
        <v>4.6760000000000002</v>
      </c>
      <c r="AF24" s="44">
        <v>4.8140000000000001</v>
      </c>
      <c r="AG24" s="33">
        <v>3.0000000000000001E-3</v>
      </c>
      <c r="AH24" s="33">
        <v>2E-3</v>
      </c>
      <c r="AI24" s="23">
        <f t="shared" si="2"/>
        <v>38.555</v>
      </c>
      <c r="AJ24" s="33">
        <v>2.3450000000000002</v>
      </c>
      <c r="AK24" s="33">
        <v>5.5380000000000003</v>
      </c>
      <c r="AL24" s="33">
        <v>3.2759999999999998</v>
      </c>
      <c r="AM24" s="33">
        <v>7.9669999999999996</v>
      </c>
      <c r="AN24" s="33">
        <v>8.6940000000000008</v>
      </c>
      <c r="AO24" s="33">
        <v>5.34</v>
      </c>
      <c r="AP24" s="33">
        <v>0</v>
      </c>
      <c r="AQ24" s="33">
        <v>0</v>
      </c>
      <c r="AR24" s="23">
        <f t="shared" si="3"/>
        <v>33.159999999999997</v>
      </c>
      <c r="AS24" s="33">
        <v>1.6879999999999999</v>
      </c>
      <c r="AT24" s="33">
        <v>0.503</v>
      </c>
      <c r="AU24" s="23">
        <f t="shared" si="10"/>
        <v>2.1909999999999998</v>
      </c>
      <c r="AV24" s="44">
        <v>0</v>
      </c>
      <c r="AW24" s="44">
        <v>0</v>
      </c>
      <c r="AX24" s="33">
        <v>5.9960000000000004</v>
      </c>
      <c r="AY24" s="33">
        <v>9.08</v>
      </c>
      <c r="AZ24" s="33">
        <v>1.9E-2</v>
      </c>
      <c r="BA24" s="23">
        <f t="shared" si="11"/>
        <v>15.095000000000001</v>
      </c>
      <c r="BB24" s="33">
        <v>2.5419999999999998</v>
      </c>
      <c r="BC24" s="33">
        <v>2.8490000000000002</v>
      </c>
      <c r="BD24" s="33">
        <v>3.0009999999999999</v>
      </c>
      <c r="BE24" s="33">
        <v>5.0060000000000002</v>
      </c>
      <c r="BF24" s="44">
        <v>3.8260000000000001</v>
      </c>
      <c r="BG24" s="44">
        <v>4.2430000000000003</v>
      </c>
      <c r="BH24" s="23">
        <f t="shared" si="4"/>
        <v>21.466999999999999</v>
      </c>
      <c r="BI24" s="33">
        <v>0.69299999999999995</v>
      </c>
      <c r="BJ24" s="33">
        <v>5.0999999999999997E-2</v>
      </c>
      <c r="BK24" s="33">
        <v>0.495</v>
      </c>
      <c r="BL24" s="33">
        <v>0.28899999999999998</v>
      </c>
      <c r="BM24" s="23">
        <f t="shared" si="5"/>
        <v>1.5279999999999998</v>
      </c>
      <c r="BN24" s="33">
        <v>15.279</v>
      </c>
      <c r="BO24" s="33">
        <v>11.965999999999999</v>
      </c>
      <c r="BP24" s="23">
        <f t="shared" si="6"/>
        <v>27.244999999999997</v>
      </c>
      <c r="BQ24" s="33">
        <v>1.925</v>
      </c>
      <c r="BR24" s="33">
        <v>3.077</v>
      </c>
      <c r="BS24" s="33">
        <v>1.37</v>
      </c>
      <c r="BT24" s="33">
        <v>2.371</v>
      </c>
      <c r="BU24" s="33">
        <v>0</v>
      </c>
      <c r="BV24" s="33">
        <v>2.0390000000000001</v>
      </c>
      <c r="BW24" s="33">
        <v>0</v>
      </c>
      <c r="BX24" s="33">
        <v>2E-3</v>
      </c>
      <c r="BY24" s="23">
        <f t="shared" si="12"/>
        <v>10.784000000000001</v>
      </c>
      <c r="BZ24" s="33">
        <v>5.8000000000000003E-2</v>
      </c>
      <c r="CA24" s="23"/>
      <c r="CB24" s="23"/>
      <c r="CC24" s="31">
        <f t="shared" si="7"/>
        <v>198.68100000000001</v>
      </c>
      <c r="CD24" s="5">
        <v>198681</v>
      </c>
      <c r="CE24" s="43">
        <f t="shared" si="13"/>
        <v>0</v>
      </c>
    </row>
    <row r="25" spans="1:85" s="5" customFormat="1">
      <c r="A25" s="20">
        <v>42536</v>
      </c>
      <c r="B25" s="21" t="s">
        <v>54</v>
      </c>
      <c r="C25" s="22">
        <f t="shared" si="0"/>
        <v>198.911</v>
      </c>
      <c r="D25" s="44">
        <v>0</v>
      </c>
      <c r="E25" s="44">
        <v>5.3769999999999998</v>
      </c>
      <c r="F25" s="44">
        <v>6.6070000000000002</v>
      </c>
      <c r="G25" s="44">
        <v>2.3140000000000001</v>
      </c>
      <c r="H25" s="33">
        <v>0</v>
      </c>
      <c r="I25" s="33">
        <v>1E-3</v>
      </c>
      <c r="J25" s="33">
        <v>0.39800000000000002</v>
      </c>
      <c r="K25" s="33">
        <v>0.182</v>
      </c>
      <c r="L25" s="33">
        <v>7.5990000000000002</v>
      </c>
      <c r="M25" s="33">
        <v>7.9989999999999997</v>
      </c>
      <c r="N25" s="33">
        <f t="shared" si="8"/>
        <v>30.477</v>
      </c>
      <c r="O25" s="33">
        <v>10.010999999999999</v>
      </c>
      <c r="P25" s="33">
        <v>4.649</v>
      </c>
      <c r="Q25" s="33">
        <f t="shared" si="9"/>
        <v>14.66</v>
      </c>
      <c r="R25" s="33">
        <v>0</v>
      </c>
      <c r="S25" s="33">
        <v>0</v>
      </c>
      <c r="T25" s="33">
        <v>0</v>
      </c>
      <c r="U25" s="33">
        <v>0</v>
      </c>
      <c r="V25" s="33">
        <v>3.4860000000000002</v>
      </c>
      <c r="W25" s="33">
        <v>1E-3</v>
      </c>
      <c r="X25" s="33">
        <v>1E-3</v>
      </c>
      <c r="Y25" s="33">
        <v>0</v>
      </c>
      <c r="Z25" s="23">
        <f t="shared" si="1"/>
        <v>3.488</v>
      </c>
      <c r="AA25" s="33">
        <v>7.5670000000000002</v>
      </c>
      <c r="AB25" s="33">
        <v>5.149</v>
      </c>
      <c r="AC25" s="33">
        <v>8.0389999999999997</v>
      </c>
      <c r="AD25" s="33">
        <v>8.3490000000000002</v>
      </c>
      <c r="AE25" s="44">
        <v>4.6959999999999997</v>
      </c>
      <c r="AF25" s="44">
        <v>4.8319999999999999</v>
      </c>
      <c r="AG25" s="33">
        <v>3.0000000000000001E-3</v>
      </c>
      <c r="AH25" s="33">
        <v>2E-3</v>
      </c>
      <c r="AI25" s="23">
        <f t="shared" si="2"/>
        <v>38.637000000000008</v>
      </c>
      <c r="AJ25" s="33">
        <v>2.35</v>
      </c>
      <c r="AK25" s="33">
        <v>5.5540000000000003</v>
      </c>
      <c r="AL25" s="33">
        <v>3.3690000000000002</v>
      </c>
      <c r="AM25" s="33">
        <v>7.8810000000000002</v>
      </c>
      <c r="AN25" s="33">
        <v>8.7899999999999991</v>
      </c>
      <c r="AO25" s="33">
        <v>5.2030000000000003</v>
      </c>
      <c r="AP25" s="33">
        <v>0</v>
      </c>
      <c r="AQ25" s="33">
        <v>0</v>
      </c>
      <c r="AR25" s="23">
        <f t="shared" si="3"/>
        <v>33.146999999999998</v>
      </c>
      <c r="AS25" s="33">
        <v>1.7190000000000001</v>
      </c>
      <c r="AT25" s="33">
        <v>0.499</v>
      </c>
      <c r="AU25" s="23">
        <f t="shared" si="10"/>
        <v>2.218</v>
      </c>
      <c r="AV25" s="44">
        <v>0</v>
      </c>
      <c r="AW25" s="44">
        <v>0</v>
      </c>
      <c r="AX25" s="33">
        <v>6.0679999999999996</v>
      </c>
      <c r="AY25" s="33">
        <v>9.1479999999999997</v>
      </c>
      <c r="AZ25" s="33">
        <v>2.3E-2</v>
      </c>
      <c r="BA25" s="23">
        <f t="shared" si="11"/>
        <v>15.238999999999999</v>
      </c>
      <c r="BB25" s="33">
        <v>2.5619999999999998</v>
      </c>
      <c r="BC25" s="33">
        <v>2.8439999999999999</v>
      </c>
      <c r="BD25" s="33">
        <v>2.99</v>
      </c>
      <c r="BE25" s="33">
        <v>4.9669999999999996</v>
      </c>
      <c r="BF25" s="44">
        <v>3.8279999999999998</v>
      </c>
      <c r="BG25" s="44">
        <v>4.2460000000000004</v>
      </c>
      <c r="BH25" s="23">
        <f t="shared" si="4"/>
        <v>21.436999999999998</v>
      </c>
      <c r="BI25" s="33">
        <v>0.69599999999999995</v>
      </c>
      <c r="BJ25" s="33">
        <v>4.9000000000000002E-2</v>
      </c>
      <c r="BK25" s="33">
        <v>0.49</v>
      </c>
      <c r="BL25" s="33">
        <v>0.28899999999999998</v>
      </c>
      <c r="BM25" s="23">
        <f t="shared" si="5"/>
        <v>1.5239999999999998</v>
      </c>
      <c r="BN25" s="33">
        <v>15.279</v>
      </c>
      <c r="BO25" s="33">
        <v>12.002000000000001</v>
      </c>
      <c r="BP25" s="23">
        <f t="shared" si="6"/>
        <v>27.280999999999999</v>
      </c>
      <c r="BQ25" s="33">
        <v>1.9319999999999999</v>
      </c>
      <c r="BR25" s="33">
        <v>3.11</v>
      </c>
      <c r="BS25" s="33">
        <v>1.3740000000000001</v>
      </c>
      <c r="BT25" s="33">
        <v>2.407</v>
      </c>
      <c r="BU25" s="33">
        <v>0</v>
      </c>
      <c r="BV25" s="33">
        <v>2.0369999999999999</v>
      </c>
      <c r="BW25" s="33">
        <v>0</v>
      </c>
      <c r="BX25" s="33">
        <v>1E-3</v>
      </c>
      <c r="BY25" s="23">
        <f t="shared" si="12"/>
        <v>10.860999999999999</v>
      </c>
      <c r="BZ25" s="33">
        <v>5.8000000000000003E-2</v>
      </c>
      <c r="CA25" s="23"/>
      <c r="CB25" s="23"/>
      <c r="CC25" s="31">
        <f t="shared" si="7"/>
        <v>198.96899999999999</v>
      </c>
      <c r="CD25" s="5">
        <v>198969</v>
      </c>
      <c r="CE25" s="43">
        <f t="shared" si="13"/>
        <v>0</v>
      </c>
    </row>
    <row r="26" spans="1:85" s="5" customFormat="1">
      <c r="A26" s="20">
        <v>42536</v>
      </c>
      <c r="B26" s="32" t="s">
        <v>55</v>
      </c>
      <c r="C26" s="22">
        <f t="shared" si="0"/>
        <v>199.12199999999999</v>
      </c>
      <c r="D26" s="44">
        <v>0</v>
      </c>
      <c r="E26" s="44">
        <v>5.4130000000000003</v>
      </c>
      <c r="F26" s="44">
        <v>6.5960000000000001</v>
      </c>
      <c r="G26" s="44">
        <v>2.3220000000000001</v>
      </c>
      <c r="H26" s="33">
        <v>1E-3</v>
      </c>
      <c r="I26" s="33">
        <v>1E-3</v>
      </c>
      <c r="J26" s="33">
        <v>0.39800000000000002</v>
      </c>
      <c r="K26" s="33">
        <v>0.14899999999999999</v>
      </c>
      <c r="L26" s="33">
        <v>7.5949999999999998</v>
      </c>
      <c r="M26" s="33">
        <v>8.0009999999999994</v>
      </c>
      <c r="N26" s="33">
        <f t="shared" si="8"/>
        <v>30.475999999999999</v>
      </c>
      <c r="O26" s="33">
        <v>9.9830000000000005</v>
      </c>
      <c r="P26" s="33">
        <v>4.6749999999999998</v>
      </c>
      <c r="Q26" s="33">
        <f t="shared" si="9"/>
        <v>14.658000000000001</v>
      </c>
      <c r="R26" s="33">
        <v>0</v>
      </c>
      <c r="S26" s="33">
        <v>0</v>
      </c>
      <c r="T26" s="33">
        <v>0</v>
      </c>
      <c r="U26" s="33">
        <v>0</v>
      </c>
      <c r="V26" s="33">
        <v>3.6339999999999999</v>
      </c>
      <c r="W26" s="33">
        <v>0</v>
      </c>
      <c r="X26" s="33">
        <v>1E-3</v>
      </c>
      <c r="Y26" s="33">
        <v>0</v>
      </c>
      <c r="Z26" s="33">
        <f t="shared" si="1"/>
        <v>3.6349999999999998</v>
      </c>
      <c r="AA26" s="33">
        <v>7.4969999999999999</v>
      </c>
      <c r="AB26" s="33">
        <v>5.157</v>
      </c>
      <c r="AC26" s="33">
        <v>8.0129999999999999</v>
      </c>
      <c r="AD26" s="33">
        <v>8.2989999999999995</v>
      </c>
      <c r="AE26" s="44">
        <v>4.702</v>
      </c>
      <c r="AF26" s="44">
        <v>4.8390000000000004</v>
      </c>
      <c r="AG26" s="33">
        <v>2E-3</v>
      </c>
      <c r="AH26" s="33">
        <v>1E-3</v>
      </c>
      <c r="AI26" s="33">
        <f t="shared" si="2"/>
        <v>38.51</v>
      </c>
      <c r="AJ26" s="33">
        <v>2.3460000000000001</v>
      </c>
      <c r="AK26" s="33">
        <v>5.5380000000000003</v>
      </c>
      <c r="AL26" s="33">
        <v>3.4769999999999999</v>
      </c>
      <c r="AM26" s="33">
        <v>7.9359999999999999</v>
      </c>
      <c r="AN26" s="33">
        <v>8.8260000000000005</v>
      </c>
      <c r="AO26" s="33">
        <v>5.1950000000000003</v>
      </c>
      <c r="AP26" s="33">
        <v>0</v>
      </c>
      <c r="AQ26" s="33">
        <v>0</v>
      </c>
      <c r="AR26" s="33">
        <f t="shared" si="3"/>
        <v>33.317999999999998</v>
      </c>
      <c r="AS26" s="33">
        <v>1.7010000000000001</v>
      </c>
      <c r="AT26" s="33">
        <v>0.49199999999999999</v>
      </c>
      <c r="AU26" s="23">
        <f t="shared" si="10"/>
        <v>2.1930000000000001</v>
      </c>
      <c r="AV26" s="44">
        <v>0</v>
      </c>
      <c r="AW26" s="44">
        <v>0</v>
      </c>
      <c r="AX26" s="33">
        <v>6.0759999999999996</v>
      </c>
      <c r="AY26" s="33">
        <v>9.1560000000000006</v>
      </c>
      <c r="AZ26" s="33">
        <v>1.9E-2</v>
      </c>
      <c r="BA26" s="23">
        <f t="shared" si="11"/>
        <v>15.250999999999999</v>
      </c>
      <c r="BB26" s="33">
        <v>2.59</v>
      </c>
      <c r="BC26" s="33">
        <v>2.831</v>
      </c>
      <c r="BD26" s="33">
        <v>2.99</v>
      </c>
      <c r="BE26" s="33">
        <v>5.0289999999999999</v>
      </c>
      <c r="BF26" s="44">
        <v>3.8250000000000002</v>
      </c>
      <c r="BG26" s="44">
        <v>4.25</v>
      </c>
      <c r="BH26" s="33">
        <f t="shared" si="4"/>
        <v>21.515000000000001</v>
      </c>
      <c r="BI26" s="33">
        <v>0.69499999999999995</v>
      </c>
      <c r="BJ26" s="33">
        <v>4.7E-2</v>
      </c>
      <c r="BK26" s="33">
        <v>0.47899999999999998</v>
      </c>
      <c r="BL26" s="33">
        <v>0.28999999999999998</v>
      </c>
      <c r="BM26" s="33">
        <f t="shared" si="5"/>
        <v>1.5110000000000001</v>
      </c>
      <c r="BN26" s="33">
        <v>15.420999999999999</v>
      </c>
      <c r="BO26" s="33">
        <v>12.019</v>
      </c>
      <c r="BP26" s="33">
        <f t="shared" si="6"/>
        <v>27.439999999999998</v>
      </c>
      <c r="BQ26" s="33">
        <v>1.853</v>
      </c>
      <c r="BR26" s="33">
        <v>3.0939999999999999</v>
      </c>
      <c r="BS26" s="33">
        <v>1.369</v>
      </c>
      <c r="BT26" s="33">
        <v>2.3199999999999998</v>
      </c>
      <c r="BU26" s="33">
        <v>1E-3</v>
      </c>
      <c r="BV26" s="33">
        <v>2.036</v>
      </c>
      <c r="BW26" s="33">
        <v>0</v>
      </c>
      <c r="BX26" s="33">
        <v>0</v>
      </c>
      <c r="BY26" s="23">
        <f t="shared" si="12"/>
        <v>10.672999999999998</v>
      </c>
      <c r="BZ26" s="33">
        <v>5.8000000000000003E-2</v>
      </c>
      <c r="CA26" s="23"/>
      <c r="CB26" s="23"/>
      <c r="CC26" s="31">
        <f t="shared" si="7"/>
        <v>199.17999999999998</v>
      </c>
      <c r="CD26" s="5">
        <v>199180</v>
      </c>
      <c r="CE26" s="43">
        <f t="shared" si="13"/>
        <v>0</v>
      </c>
    </row>
    <row r="27" spans="1:85" s="36" customFormat="1">
      <c r="A27" s="20">
        <v>42536</v>
      </c>
      <c r="B27" s="21" t="s">
        <v>56</v>
      </c>
      <c r="C27" s="22">
        <f t="shared" si="0"/>
        <v>199.43399999999997</v>
      </c>
      <c r="D27" s="44">
        <v>0</v>
      </c>
      <c r="E27" s="44">
        <v>5.4039999999999999</v>
      </c>
      <c r="F27" s="44">
        <v>6.5919999999999996</v>
      </c>
      <c r="G27" s="44">
        <v>2.3290000000000002</v>
      </c>
      <c r="H27" s="33">
        <v>1E-3</v>
      </c>
      <c r="I27" s="33">
        <v>0</v>
      </c>
      <c r="J27" s="33">
        <v>0.40300000000000002</v>
      </c>
      <c r="K27" s="33">
        <v>0.14599999999999999</v>
      </c>
      <c r="L27" s="33">
        <v>7.5940000000000003</v>
      </c>
      <c r="M27" s="33">
        <v>7.9960000000000004</v>
      </c>
      <c r="N27" s="33">
        <f t="shared" si="8"/>
        <v>30.465000000000003</v>
      </c>
      <c r="O27" s="33">
        <v>10.010999999999999</v>
      </c>
      <c r="P27" s="33">
        <v>4.6929999999999996</v>
      </c>
      <c r="Q27" s="33">
        <f t="shared" si="9"/>
        <v>14.703999999999999</v>
      </c>
      <c r="R27" s="33">
        <v>0</v>
      </c>
      <c r="S27" s="33">
        <v>0</v>
      </c>
      <c r="T27" s="33">
        <v>0</v>
      </c>
      <c r="U27" s="33">
        <v>0</v>
      </c>
      <c r="V27" s="33">
        <v>3.63</v>
      </c>
      <c r="W27" s="33">
        <v>1E-3</v>
      </c>
      <c r="X27" s="33">
        <v>1E-3</v>
      </c>
      <c r="Y27" s="33">
        <v>0</v>
      </c>
      <c r="Z27" s="23">
        <f t="shared" si="1"/>
        <v>3.6319999999999997</v>
      </c>
      <c r="AA27" s="33">
        <v>7.5129999999999999</v>
      </c>
      <c r="AB27" s="33">
        <v>5.1100000000000003</v>
      </c>
      <c r="AC27" s="33">
        <v>8.0139999999999993</v>
      </c>
      <c r="AD27" s="33">
        <v>8.3170000000000002</v>
      </c>
      <c r="AE27" s="44">
        <v>4.6950000000000003</v>
      </c>
      <c r="AF27" s="44">
        <v>4.8319999999999999</v>
      </c>
      <c r="AG27" s="33">
        <v>3.0000000000000001E-3</v>
      </c>
      <c r="AH27" s="33">
        <v>2E-3</v>
      </c>
      <c r="AI27" s="23">
        <f t="shared" si="2"/>
        <v>38.486000000000004</v>
      </c>
      <c r="AJ27" s="33">
        <v>2.3559999999999999</v>
      </c>
      <c r="AK27" s="33">
        <v>5.54</v>
      </c>
      <c r="AL27" s="33">
        <v>3.5049999999999999</v>
      </c>
      <c r="AM27" s="33">
        <v>8.1530000000000005</v>
      </c>
      <c r="AN27" s="33">
        <v>8.8119999999999994</v>
      </c>
      <c r="AO27" s="33">
        <v>5.1859999999999999</v>
      </c>
      <c r="AP27" s="33">
        <v>0</v>
      </c>
      <c r="AQ27" s="33">
        <v>0</v>
      </c>
      <c r="AR27" s="23">
        <f t="shared" si="3"/>
        <v>33.552</v>
      </c>
      <c r="AS27" s="33">
        <v>1.6919999999999999</v>
      </c>
      <c r="AT27" s="33">
        <v>0.48799999999999999</v>
      </c>
      <c r="AU27" s="23">
        <f t="shared" si="10"/>
        <v>2.1799999999999997</v>
      </c>
      <c r="AV27" s="44">
        <v>0</v>
      </c>
      <c r="AW27" s="44">
        <v>0</v>
      </c>
      <c r="AX27" s="33">
        <v>5.9960000000000004</v>
      </c>
      <c r="AY27" s="33">
        <v>9.1419999999999995</v>
      </c>
      <c r="AZ27" s="33">
        <v>0.02</v>
      </c>
      <c r="BA27" s="23">
        <f t="shared" si="11"/>
        <v>15.157999999999999</v>
      </c>
      <c r="BB27" s="33">
        <v>2.5609999999999999</v>
      </c>
      <c r="BC27" s="33">
        <v>2.8650000000000002</v>
      </c>
      <c r="BD27" s="33">
        <v>3.0350000000000001</v>
      </c>
      <c r="BE27" s="33">
        <v>5.0599999999999996</v>
      </c>
      <c r="BF27" s="44">
        <v>3.8109999999999999</v>
      </c>
      <c r="BG27" s="44">
        <v>4.2850000000000001</v>
      </c>
      <c r="BH27" s="23">
        <f t="shared" si="4"/>
        <v>21.617000000000001</v>
      </c>
      <c r="BI27" s="33">
        <v>0.68100000000000005</v>
      </c>
      <c r="BJ27" s="33">
        <v>4.8000000000000001E-2</v>
      </c>
      <c r="BK27" s="33">
        <v>0.47599999999999998</v>
      </c>
      <c r="BL27" s="33">
        <v>0.28899999999999998</v>
      </c>
      <c r="BM27" s="23">
        <f t="shared" si="5"/>
        <v>1.494</v>
      </c>
      <c r="BN27" s="33">
        <v>15.475</v>
      </c>
      <c r="BO27" s="33">
        <v>12.029</v>
      </c>
      <c r="BP27" s="23">
        <f t="shared" si="6"/>
        <v>27.503999999999998</v>
      </c>
      <c r="BQ27" s="33">
        <v>1.8260000000000001</v>
      </c>
      <c r="BR27" s="33">
        <v>3.0880000000000001</v>
      </c>
      <c r="BS27" s="33">
        <v>1.371</v>
      </c>
      <c r="BT27" s="33">
        <v>2.383</v>
      </c>
      <c r="BU27" s="33">
        <v>0</v>
      </c>
      <c r="BV27" s="33">
        <v>2.032</v>
      </c>
      <c r="BW27" s="33">
        <v>0</v>
      </c>
      <c r="BX27" s="33">
        <v>0</v>
      </c>
      <c r="BY27" s="23">
        <f t="shared" si="12"/>
        <v>10.7</v>
      </c>
      <c r="BZ27" s="33">
        <v>5.8000000000000003E-2</v>
      </c>
      <c r="CA27" s="23"/>
      <c r="CB27" s="23"/>
      <c r="CC27" s="31">
        <f t="shared" si="7"/>
        <v>199.49199999999996</v>
      </c>
      <c r="CD27" s="5">
        <v>199492</v>
      </c>
      <c r="CE27" s="43">
        <f t="shared" si="13"/>
        <v>0</v>
      </c>
      <c r="CG27" s="5"/>
    </row>
    <row r="28" spans="1:85" s="5" customFormat="1">
      <c r="A28" s="20">
        <v>42536</v>
      </c>
      <c r="B28" s="21" t="s">
        <v>57</v>
      </c>
      <c r="C28" s="22">
        <f t="shared" si="0"/>
        <v>199.22300000000001</v>
      </c>
      <c r="D28" s="44">
        <v>0</v>
      </c>
      <c r="E28" s="44">
        <v>5.4039999999999999</v>
      </c>
      <c r="F28" s="44">
        <v>6.5810000000000004</v>
      </c>
      <c r="G28" s="44">
        <v>2.323</v>
      </c>
      <c r="H28" s="33">
        <v>0</v>
      </c>
      <c r="I28" s="33">
        <v>1E-3</v>
      </c>
      <c r="J28" s="33">
        <v>0.41599999999999998</v>
      </c>
      <c r="K28" s="33">
        <v>0.14199999999999999</v>
      </c>
      <c r="L28" s="33">
        <v>7.5919999999999996</v>
      </c>
      <c r="M28" s="33">
        <v>7.9980000000000002</v>
      </c>
      <c r="N28" s="33">
        <f t="shared" si="8"/>
        <v>30.457000000000001</v>
      </c>
      <c r="O28" s="33">
        <v>10.002000000000001</v>
      </c>
      <c r="P28" s="33">
        <v>4.673</v>
      </c>
      <c r="Q28" s="33">
        <f t="shared" si="9"/>
        <v>14.675000000000001</v>
      </c>
      <c r="R28" s="33">
        <v>0</v>
      </c>
      <c r="S28" s="33">
        <v>0</v>
      </c>
      <c r="T28" s="33">
        <v>0</v>
      </c>
      <c r="U28" s="33">
        <v>0</v>
      </c>
      <c r="V28" s="33">
        <v>3.6320000000000001</v>
      </c>
      <c r="W28" s="33">
        <v>0</v>
      </c>
      <c r="X28" s="33">
        <v>1E-3</v>
      </c>
      <c r="Y28" s="33">
        <v>0</v>
      </c>
      <c r="Z28" s="23">
        <f t="shared" si="1"/>
        <v>3.633</v>
      </c>
      <c r="AA28" s="33">
        <v>7.5119999999999996</v>
      </c>
      <c r="AB28" s="33">
        <v>5.0830000000000002</v>
      </c>
      <c r="AC28" s="33">
        <v>8.0109999999999992</v>
      </c>
      <c r="AD28" s="33">
        <v>8.3079999999999998</v>
      </c>
      <c r="AE28" s="44">
        <v>4.6989999999999998</v>
      </c>
      <c r="AF28" s="44">
        <v>4.8360000000000003</v>
      </c>
      <c r="AG28" s="33">
        <v>3.0000000000000001E-3</v>
      </c>
      <c r="AH28" s="33">
        <v>2E-3</v>
      </c>
      <c r="AI28" s="23">
        <f t="shared" si="2"/>
        <v>38.454000000000001</v>
      </c>
      <c r="AJ28" s="33">
        <v>2.3540000000000001</v>
      </c>
      <c r="AK28" s="33">
        <v>5.556</v>
      </c>
      <c r="AL28" s="33">
        <v>3.5070000000000001</v>
      </c>
      <c r="AM28" s="33">
        <v>8.1349999999999998</v>
      </c>
      <c r="AN28" s="33">
        <v>8.7799999999999994</v>
      </c>
      <c r="AO28" s="33">
        <v>5.2</v>
      </c>
      <c r="AP28" s="33">
        <v>0</v>
      </c>
      <c r="AQ28" s="33">
        <v>0</v>
      </c>
      <c r="AR28" s="23">
        <f t="shared" si="3"/>
        <v>33.532000000000004</v>
      </c>
      <c r="AS28" s="33">
        <v>1.6830000000000001</v>
      </c>
      <c r="AT28" s="33">
        <v>0.49199999999999999</v>
      </c>
      <c r="AU28" s="23">
        <f t="shared" si="10"/>
        <v>2.1749999999999998</v>
      </c>
      <c r="AV28" s="44">
        <v>0</v>
      </c>
      <c r="AW28" s="44">
        <v>0</v>
      </c>
      <c r="AX28" s="33">
        <v>6.0650000000000004</v>
      </c>
      <c r="AY28" s="33">
        <v>9.1359999999999992</v>
      </c>
      <c r="AZ28" s="33">
        <v>2.1999999999999999E-2</v>
      </c>
      <c r="BA28" s="23">
        <f t="shared" si="11"/>
        <v>15.223000000000001</v>
      </c>
      <c r="BB28" s="33">
        <v>2.601</v>
      </c>
      <c r="BC28" s="33">
        <v>2.8759999999999999</v>
      </c>
      <c r="BD28" s="33">
        <v>3.0489999999999999</v>
      </c>
      <c r="BE28" s="33">
        <v>5.0170000000000003</v>
      </c>
      <c r="BF28" s="44">
        <v>3.8359999999999999</v>
      </c>
      <c r="BG28" s="44">
        <v>4.2480000000000002</v>
      </c>
      <c r="BH28" s="23">
        <f t="shared" si="4"/>
        <v>21.626999999999999</v>
      </c>
      <c r="BI28" s="33">
        <v>0.67500000000000004</v>
      </c>
      <c r="BJ28" s="33">
        <v>3.9E-2</v>
      </c>
      <c r="BK28" s="33">
        <v>0.47699999999999998</v>
      </c>
      <c r="BL28" s="33">
        <v>0.28999999999999998</v>
      </c>
      <c r="BM28" s="23">
        <f t="shared" si="5"/>
        <v>1.4810000000000001</v>
      </c>
      <c r="BN28" s="33">
        <v>15.377000000000001</v>
      </c>
      <c r="BO28" s="33">
        <v>12.036</v>
      </c>
      <c r="BP28" s="23">
        <f t="shared" si="6"/>
        <v>27.413</v>
      </c>
      <c r="BQ28" s="33">
        <v>1.8260000000000001</v>
      </c>
      <c r="BR28" s="33">
        <v>3.0979999999999999</v>
      </c>
      <c r="BS28" s="33">
        <v>1.371</v>
      </c>
      <c r="BT28" s="33">
        <v>2.2789999999999999</v>
      </c>
      <c r="BU28" s="33">
        <v>0</v>
      </c>
      <c r="BV28" s="33">
        <v>2.036</v>
      </c>
      <c r="BW28" s="33">
        <v>0</v>
      </c>
      <c r="BX28" s="33">
        <v>1E-3</v>
      </c>
      <c r="BY28" s="23">
        <f t="shared" si="12"/>
        <v>10.610999999999999</v>
      </c>
      <c r="BZ28" s="33">
        <v>5.8000000000000003E-2</v>
      </c>
      <c r="CA28" s="23"/>
      <c r="CB28" s="23"/>
      <c r="CC28" s="31">
        <f t="shared" si="7"/>
        <v>199.28100000000001</v>
      </c>
      <c r="CD28" s="5">
        <v>199281</v>
      </c>
      <c r="CE28" s="43">
        <f t="shared" si="13"/>
        <v>0</v>
      </c>
    </row>
    <row r="29" spans="1:85" s="5" customFormat="1">
      <c r="A29" s="20">
        <v>42536</v>
      </c>
      <c r="B29" s="21" t="s">
        <v>58</v>
      </c>
      <c r="C29" s="22">
        <f t="shared" si="0"/>
        <v>199.17600000000004</v>
      </c>
      <c r="D29" s="44">
        <v>0</v>
      </c>
      <c r="E29" s="44">
        <v>5.4080000000000004</v>
      </c>
      <c r="F29" s="44">
        <v>6.5919999999999996</v>
      </c>
      <c r="G29" s="44">
        <v>2.3180000000000001</v>
      </c>
      <c r="H29" s="33">
        <v>1E-3</v>
      </c>
      <c r="I29" s="33">
        <v>1E-3</v>
      </c>
      <c r="J29" s="33">
        <v>0.40400000000000003</v>
      </c>
      <c r="K29" s="33">
        <v>0.13200000000000001</v>
      </c>
      <c r="L29" s="33">
        <v>7.6020000000000003</v>
      </c>
      <c r="M29" s="33">
        <v>8.0020000000000007</v>
      </c>
      <c r="N29" s="33">
        <f t="shared" si="8"/>
        <v>30.46</v>
      </c>
      <c r="O29" s="33">
        <v>9.9809999999999999</v>
      </c>
      <c r="P29" s="33">
        <v>4.6909999999999998</v>
      </c>
      <c r="Q29" s="33">
        <f t="shared" si="9"/>
        <v>14.672000000000001</v>
      </c>
      <c r="R29" s="33">
        <v>0</v>
      </c>
      <c r="S29" s="33">
        <v>0</v>
      </c>
      <c r="T29" s="33">
        <v>0</v>
      </c>
      <c r="U29" s="33">
        <v>0</v>
      </c>
      <c r="V29" s="33">
        <v>3.6349999999999998</v>
      </c>
      <c r="W29" s="33">
        <v>1E-3</v>
      </c>
      <c r="X29" s="33">
        <v>1E-3</v>
      </c>
      <c r="Y29" s="33">
        <v>0</v>
      </c>
      <c r="Z29" s="23">
        <f t="shared" si="1"/>
        <v>3.6369999999999996</v>
      </c>
      <c r="AA29" s="33">
        <v>7.4909999999999997</v>
      </c>
      <c r="AB29" s="33">
        <v>5.0860000000000003</v>
      </c>
      <c r="AC29" s="33">
        <v>8.0429999999999993</v>
      </c>
      <c r="AD29" s="33">
        <v>8.2889999999999997</v>
      </c>
      <c r="AE29" s="44">
        <v>4.694</v>
      </c>
      <c r="AF29" s="44">
        <v>4.8310000000000004</v>
      </c>
      <c r="AG29" s="33">
        <v>2E-3</v>
      </c>
      <c r="AH29" s="33">
        <v>2E-3</v>
      </c>
      <c r="AI29" s="23">
        <f t="shared" si="2"/>
        <v>38.438000000000009</v>
      </c>
      <c r="AJ29" s="33">
        <v>2.3559999999999999</v>
      </c>
      <c r="AK29" s="33">
        <v>5.5679999999999996</v>
      </c>
      <c r="AL29" s="33">
        <v>3.56</v>
      </c>
      <c r="AM29" s="33">
        <v>8.1140000000000008</v>
      </c>
      <c r="AN29" s="33">
        <v>8.7550000000000008</v>
      </c>
      <c r="AO29" s="33">
        <v>5.1959999999999997</v>
      </c>
      <c r="AP29" s="33">
        <v>0</v>
      </c>
      <c r="AQ29" s="33">
        <v>0</v>
      </c>
      <c r="AR29" s="23">
        <f t="shared" si="3"/>
        <v>33.548999999999999</v>
      </c>
      <c r="AS29" s="33">
        <v>1.6759999999999999</v>
      </c>
      <c r="AT29" s="33">
        <v>0.49099999999999999</v>
      </c>
      <c r="AU29" s="23">
        <f t="shared" si="10"/>
        <v>2.1669999999999998</v>
      </c>
      <c r="AV29" s="44">
        <v>0</v>
      </c>
      <c r="AW29" s="44">
        <v>0</v>
      </c>
      <c r="AX29" s="33">
        <v>6.0780000000000003</v>
      </c>
      <c r="AY29" s="33">
        <v>9.1059999999999999</v>
      </c>
      <c r="AZ29" s="33">
        <v>0.02</v>
      </c>
      <c r="BA29" s="23">
        <f t="shared" si="11"/>
        <v>15.204000000000001</v>
      </c>
      <c r="BB29" s="33">
        <v>2.5649999999999999</v>
      </c>
      <c r="BC29" s="33">
        <v>2.85</v>
      </c>
      <c r="BD29" s="33">
        <v>3.03</v>
      </c>
      <c r="BE29" s="33">
        <v>5.0460000000000003</v>
      </c>
      <c r="BF29" s="44">
        <v>3.8130000000000002</v>
      </c>
      <c r="BG29" s="44">
        <v>4.2430000000000003</v>
      </c>
      <c r="BH29" s="23">
        <f t="shared" si="4"/>
        <v>21.546999999999997</v>
      </c>
      <c r="BI29" s="33">
        <v>0.69299999999999995</v>
      </c>
      <c r="BJ29" s="33">
        <v>5.0999999999999997E-2</v>
      </c>
      <c r="BK29" s="33">
        <v>0.48199999999999998</v>
      </c>
      <c r="BL29" s="33">
        <v>0.28999999999999998</v>
      </c>
      <c r="BM29" s="23">
        <f t="shared" si="5"/>
        <v>1.516</v>
      </c>
      <c r="BN29" s="33">
        <v>15.333</v>
      </c>
      <c r="BO29" s="33">
        <v>12.038</v>
      </c>
      <c r="BP29" s="23">
        <f t="shared" si="6"/>
        <v>27.371000000000002</v>
      </c>
      <c r="BQ29" s="33">
        <v>1.8169999999999999</v>
      </c>
      <c r="BR29" s="33">
        <v>3.097</v>
      </c>
      <c r="BS29" s="33">
        <v>1.3720000000000001</v>
      </c>
      <c r="BT29" s="33">
        <v>2.3460000000000001</v>
      </c>
      <c r="BU29" s="33">
        <v>0</v>
      </c>
      <c r="BV29" s="33">
        <v>2.0409999999999999</v>
      </c>
      <c r="BW29" s="33">
        <v>0</v>
      </c>
      <c r="BX29" s="33">
        <v>0</v>
      </c>
      <c r="BY29" s="23">
        <f t="shared" si="12"/>
        <v>10.673</v>
      </c>
      <c r="BZ29" s="33">
        <v>5.8000000000000003E-2</v>
      </c>
      <c r="CA29" s="23"/>
      <c r="CB29" s="23"/>
      <c r="CC29" s="31">
        <f t="shared" si="7"/>
        <v>199.23400000000004</v>
      </c>
      <c r="CD29" s="5">
        <v>199234</v>
      </c>
      <c r="CE29" s="43">
        <f t="shared" si="13"/>
        <v>0</v>
      </c>
    </row>
    <row r="30" spans="1:85" s="5" customFormat="1">
      <c r="A30" s="20">
        <v>42536</v>
      </c>
      <c r="B30" s="32" t="s">
        <v>59</v>
      </c>
      <c r="C30" s="22">
        <f t="shared" si="0"/>
        <v>199.06300000000002</v>
      </c>
      <c r="D30" s="44">
        <v>0</v>
      </c>
      <c r="E30" s="44">
        <v>5.4009999999999998</v>
      </c>
      <c r="F30" s="44">
        <v>6.59</v>
      </c>
      <c r="G30" s="44">
        <v>2.3359999999999999</v>
      </c>
      <c r="H30" s="33">
        <v>1E-3</v>
      </c>
      <c r="I30" s="33">
        <v>1E-3</v>
      </c>
      <c r="J30" s="33">
        <v>0.40600000000000003</v>
      </c>
      <c r="K30" s="33">
        <v>0.122</v>
      </c>
      <c r="L30" s="33">
        <v>7.6050000000000004</v>
      </c>
      <c r="M30" s="33">
        <v>8.0060000000000002</v>
      </c>
      <c r="N30" s="33">
        <f t="shared" si="8"/>
        <v>30.468</v>
      </c>
      <c r="O30" s="33">
        <v>10.010999999999999</v>
      </c>
      <c r="P30" s="33">
        <v>4.7119999999999997</v>
      </c>
      <c r="Q30" s="33">
        <f t="shared" si="9"/>
        <v>14.722999999999999</v>
      </c>
      <c r="R30" s="33">
        <v>0</v>
      </c>
      <c r="S30" s="33">
        <v>0</v>
      </c>
      <c r="T30" s="33">
        <v>0</v>
      </c>
      <c r="U30" s="33">
        <v>0</v>
      </c>
      <c r="V30" s="33">
        <v>3.6339999999999999</v>
      </c>
      <c r="W30" s="33">
        <v>0</v>
      </c>
      <c r="X30" s="33">
        <v>1E-3</v>
      </c>
      <c r="Y30" s="33">
        <v>0</v>
      </c>
      <c r="Z30" s="23">
        <f t="shared" si="1"/>
        <v>3.6349999999999998</v>
      </c>
      <c r="AA30" s="33">
        <v>7.4550000000000001</v>
      </c>
      <c r="AB30" s="33">
        <v>5.0910000000000002</v>
      </c>
      <c r="AC30" s="33">
        <v>7.9660000000000002</v>
      </c>
      <c r="AD30" s="33">
        <v>8.36</v>
      </c>
      <c r="AE30" s="44">
        <v>4.6989999999999998</v>
      </c>
      <c r="AF30" s="44">
        <v>4.8360000000000003</v>
      </c>
      <c r="AG30" s="33">
        <v>3.0000000000000001E-3</v>
      </c>
      <c r="AH30" s="33">
        <v>2E-3</v>
      </c>
      <c r="AI30" s="23">
        <f t="shared" si="2"/>
        <v>38.411999999999999</v>
      </c>
      <c r="AJ30" s="33">
        <v>2.3610000000000002</v>
      </c>
      <c r="AK30" s="33">
        <v>5.56</v>
      </c>
      <c r="AL30" s="33">
        <v>3.524</v>
      </c>
      <c r="AM30" s="33">
        <v>8.0709999999999997</v>
      </c>
      <c r="AN30" s="33">
        <v>8.7390000000000008</v>
      </c>
      <c r="AO30" s="33">
        <v>5.1989999999999998</v>
      </c>
      <c r="AP30" s="33">
        <v>0</v>
      </c>
      <c r="AQ30" s="33">
        <v>0</v>
      </c>
      <c r="AR30" s="23">
        <f t="shared" si="3"/>
        <v>33.454000000000001</v>
      </c>
      <c r="AS30" s="33">
        <v>1.673</v>
      </c>
      <c r="AT30" s="33">
        <v>0.48799999999999999</v>
      </c>
      <c r="AU30" s="23">
        <f t="shared" si="10"/>
        <v>2.161</v>
      </c>
      <c r="AV30" s="44">
        <v>0</v>
      </c>
      <c r="AW30" s="44">
        <v>0</v>
      </c>
      <c r="AX30" s="33">
        <v>5.9950000000000001</v>
      </c>
      <c r="AY30" s="33">
        <v>9.1110000000000007</v>
      </c>
      <c r="AZ30" s="33">
        <v>0.02</v>
      </c>
      <c r="BA30" s="23">
        <f t="shared" si="11"/>
        <v>15.126000000000001</v>
      </c>
      <c r="BB30" s="33">
        <v>2.5710000000000002</v>
      </c>
      <c r="BC30" s="33">
        <v>2.8260000000000001</v>
      </c>
      <c r="BD30" s="33">
        <v>2.9929999999999999</v>
      </c>
      <c r="BE30" s="33">
        <v>5.09</v>
      </c>
      <c r="BF30" s="44">
        <v>3.839</v>
      </c>
      <c r="BG30" s="44">
        <v>4.2220000000000004</v>
      </c>
      <c r="BH30" s="23">
        <f t="shared" si="4"/>
        <v>21.541</v>
      </c>
      <c r="BI30" s="33">
        <v>0.68899999999999995</v>
      </c>
      <c r="BJ30" s="33">
        <v>0.05</v>
      </c>
      <c r="BK30" s="33">
        <v>0.47699999999999998</v>
      </c>
      <c r="BL30" s="33">
        <v>0.28999999999999998</v>
      </c>
      <c r="BM30" s="23">
        <f t="shared" si="5"/>
        <v>1.506</v>
      </c>
      <c r="BN30" s="33">
        <v>15.456</v>
      </c>
      <c r="BO30" s="33">
        <v>11.965999999999999</v>
      </c>
      <c r="BP30" s="23">
        <f t="shared" si="6"/>
        <v>27.421999999999997</v>
      </c>
      <c r="BQ30" s="33">
        <v>1.8169999999999999</v>
      </c>
      <c r="BR30" s="33">
        <v>3.093</v>
      </c>
      <c r="BS30" s="33">
        <v>1.3720000000000001</v>
      </c>
      <c r="BT30" s="33">
        <v>2.3519999999999999</v>
      </c>
      <c r="BU30" s="33">
        <v>1E-3</v>
      </c>
      <c r="BV30" s="33">
        <v>2.0369999999999999</v>
      </c>
      <c r="BW30" s="33">
        <v>0</v>
      </c>
      <c r="BX30" s="33">
        <v>1E-3</v>
      </c>
      <c r="BY30" s="23">
        <f t="shared" si="12"/>
        <v>10.673</v>
      </c>
      <c r="BZ30" s="33">
        <v>5.8000000000000003E-2</v>
      </c>
      <c r="CA30" s="23"/>
      <c r="CB30" s="23"/>
      <c r="CC30" s="31">
        <f t="shared" si="7"/>
        <v>199.12100000000001</v>
      </c>
      <c r="CD30" s="5">
        <v>199121</v>
      </c>
      <c r="CE30" s="43">
        <f t="shared" si="13"/>
        <v>0</v>
      </c>
    </row>
    <row r="31" spans="1:85" s="5" customFormat="1">
      <c r="A31" s="20">
        <v>42536</v>
      </c>
      <c r="B31" s="21" t="s">
        <v>60</v>
      </c>
      <c r="C31" s="22">
        <f t="shared" si="0"/>
        <v>197.22000000000003</v>
      </c>
      <c r="D31" s="44">
        <v>0</v>
      </c>
      <c r="E31" s="44">
        <v>5.4189999999999996</v>
      </c>
      <c r="F31" s="44">
        <v>6.585</v>
      </c>
      <c r="G31" s="44">
        <v>2.3239999999999998</v>
      </c>
      <c r="H31" s="33">
        <v>0</v>
      </c>
      <c r="I31" s="33">
        <v>1E-3</v>
      </c>
      <c r="J31" s="33">
        <v>0.39300000000000002</v>
      </c>
      <c r="K31" s="33">
        <v>0.11700000000000001</v>
      </c>
      <c r="L31" s="33">
        <v>7.9119999999999999</v>
      </c>
      <c r="M31" s="33">
        <v>6.47</v>
      </c>
      <c r="N31" s="33">
        <f t="shared" si="8"/>
        <v>29.221</v>
      </c>
      <c r="O31" s="33">
        <v>9.9730000000000008</v>
      </c>
      <c r="P31" s="33">
        <v>4.7210000000000001</v>
      </c>
      <c r="Q31" s="33">
        <f t="shared" si="9"/>
        <v>14.694000000000001</v>
      </c>
      <c r="R31" s="33">
        <v>0</v>
      </c>
      <c r="S31" s="33">
        <v>0</v>
      </c>
      <c r="T31" s="33">
        <v>0</v>
      </c>
      <c r="U31" s="33">
        <v>0</v>
      </c>
      <c r="V31" s="33">
        <v>3.6320000000000001</v>
      </c>
      <c r="W31" s="33">
        <v>1E-3</v>
      </c>
      <c r="X31" s="33">
        <v>1E-3</v>
      </c>
      <c r="Y31" s="33">
        <v>0</v>
      </c>
      <c r="Z31" s="23">
        <f t="shared" si="1"/>
        <v>3.6339999999999999</v>
      </c>
      <c r="AA31" s="33">
        <v>7.5069999999999997</v>
      </c>
      <c r="AB31" s="33">
        <v>5.0869999999999997</v>
      </c>
      <c r="AC31" s="33">
        <v>7.9340000000000002</v>
      </c>
      <c r="AD31" s="33">
        <v>8.3140000000000001</v>
      </c>
      <c r="AE31" s="44">
        <v>4.1740000000000004</v>
      </c>
      <c r="AF31" s="44">
        <v>4.8499999999999996</v>
      </c>
      <c r="AG31" s="33">
        <v>3.0000000000000001E-3</v>
      </c>
      <c r="AH31" s="33">
        <v>2E-3</v>
      </c>
      <c r="AI31" s="23">
        <f t="shared" si="2"/>
        <v>37.871000000000002</v>
      </c>
      <c r="AJ31" s="33">
        <v>2.3540000000000001</v>
      </c>
      <c r="AK31" s="33">
        <v>5.5780000000000003</v>
      </c>
      <c r="AL31" s="33">
        <v>3.488</v>
      </c>
      <c r="AM31" s="33">
        <v>8.0470000000000006</v>
      </c>
      <c r="AN31" s="33">
        <v>8.7469999999999999</v>
      </c>
      <c r="AO31" s="33">
        <v>5.21</v>
      </c>
      <c r="AP31" s="33">
        <v>0</v>
      </c>
      <c r="AQ31" s="33">
        <v>0</v>
      </c>
      <c r="AR31" s="23">
        <f t="shared" si="3"/>
        <v>33.423999999999999</v>
      </c>
      <c r="AS31" s="33">
        <v>1.67</v>
      </c>
      <c r="AT31" s="33">
        <v>0.49199999999999999</v>
      </c>
      <c r="AU31" s="23">
        <f t="shared" si="10"/>
        <v>2.1619999999999999</v>
      </c>
      <c r="AV31" s="44">
        <v>0</v>
      </c>
      <c r="AW31" s="44">
        <v>0</v>
      </c>
      <c r="AX31" s="33">
        <v>6.0579999999999998</v>
      </c>
      <c r="AY31" s="33">
        <v>9.1029999999999998</v>
      </c>
      <c r="AZ31" s="33">
        <v>1.9E-2</v>
      </c>
      <c r="BA31" s="23">
        <f t="shared" si="11"/>
        <v>15.18</v>
      </c>
      <c r="BB31" s="33">
        <v>2.5920000000000001</v>
      </c>
      <c r="BC31" s="33">
        <v>2.8439999999999999</v>
      </c>
      <c r="BD31" s="33">
        <v>2.9969999999999999</v>
      </c>
      <c r="BE31" s="33">
        <v>5.0369999999999999</v>
      </c>
      <c r="BF31" s="44">
        <v>3.8130000000000002</v>
      </c>
      <c r="BG31" s="44">
        <v>4.2290000000000001</v>
      </c>
      <c r="BH31" s="23">
        <f t="shared" si="4"/>
        <v>21.511999999999997</v>
      </c>
      <c r="BI31" s="33">
        <v>0.68700000000000006</v>
      </c>
      <c r="BJ31" s="33">
        <v>4.9000000000000002E-2</v>
      </c>
      <c r="BK31" s="33">
        <v>0.47899999999999998</v>
      </c>
      <c r="BL31" s="33">
        <v>0.28799999999999998</v>
      </c>
      <c r="BM31" s="23">
        <f t="shared" si="5"/>
        <v>1.5030000000000001</v>
      </c>
      <c r="BN31" s="33">
        <v>15.395</v>
      </c>
      <c r="BO31" s="33">
        <v>11.993</v>
      </c>
      <c r="BP31" s="23">
        <f t="shared" si="6"/>
        <v>27.387999999999998</v>
      </c>
      <c r="BQ31" s="33">
        <v>1.8129999999999999</v>
      </c>
      <c r="BR31" s="33">
        <v>3.0880000000000001</v>
      </c>
      <c r="BS31" s="33">
        <v>1.3740000000000001</v>
      </c>
      <c r="BT31" s="33">
        <v>2.383</v>
      </c>
      <c r="BU31" s="33">
        <v>0</v>
      </c>
      <c r="BV31" s="33">
        <v>2.0310000000000001</v>
      </c>
      <c r="BW31" s="33">
        <v>0</v>
      </c>
      <c r="BX31" s="33">
        <v>0</v>
      </c>
      <c r="BY31" s="23">
        <f t="shared" si="12"/>
        <v>10.689000000000002</v>
      </c>
      <c r="BZ31" s="33">
        <v>5.8000000000000003E-2</v>
      </c>
      <c r="CA31" s="23"/>
      <c r="CB31" s="23"/>
      <c r="CC31" s="31">
        <f t="shared" si="7"/>
        <v>197.27800000000002</v>
      </c>
      <c r="CD31" s="5">
        <v>197278</v>
      </c>
      <c r="CE31" s="43">
        <f t="shared" si="13"/>
        <v>0</v>
      </c>
    </row>
    <row r="32" spans="1:85" s="5" customFormat="1">
      <c r="A32" s="20">
        <v>42536</v>
      </c>
      <c r="B32" s="21" t="s">
        <v>61</v>
      </c>
      <c r="C32" s="22">
        <f t="shared" si="0"/>
        <v>195.96600000000001</v>
      </c>
      <c r="D32" s="44">
        <v>0</v>
      </c>
      <c r="E32" s="44">
        <v>5.4</v>
      </c>
      <c r="F32" s="44">
        <v>6.59</v>
      </c>
      <c r="G32" s="44">
        <v>2.3319999999999999</v>
      </c>
      <c r="H32" s="33">
        <v>1E-3</v>
      </c>
      <c r="I32" s="33">
        <v>1E-3</v>
      </c>
      <c r="J32" s="33">
        <v>0.38100000000000001</v>
      </c>
      <c r="K32" s="33">
        <v>0.115</v>
      </c>
      <c r="L32" s="33">
        <v>8.298</v>
      </c>
      <c r="M32" s="33">
        <v>4.7190000000000003</v>
      </c>
      <c r="N32" s="33">
        <f t="shared" si="8"/>
        <v>27.837</v>
      </c>
      <c r="O32" s="33">
        <v>10.034000000000001</v>
      </c>
      <c r="P32" s="33">
        <v>4.7039999999999997</v>
      </c>
      <c r="Q32" s="33">
        <f t="shared" si="9"/>
        <v>14.738</v>
      </c>
      <c r="R32" s="33">
        <v>0</v>
      </c>
      <c r="S32" s="33">
        <v>0</v>
      </c>
      <c r="T32" s="33">
        <v>0</v>
      </c>
      <c r="U32" s="33">
        <v>0</v>
      </c>
      <c r="V32" s="33">
        <v>3.629</v>
      </c>
      <c r="W32" s="33">
        <v>0</v>
      </c>
      <c r="X32" s="33">
        <v>1E-3</v>
      </c>
      <c r="Y32" s="33">
        <v>0</v>
      </c>
      <c r="Z32" s="23">
        <f t="shared" si="1"/>
        <v>3.63</v>
      </c>
      <c r="AA32" s="33">
        <v>7.5309999999999997</v>
      </c>
      <c r="AB32" s="33">
        <v>5.141</v>
      </c>
      <c r="AC32" s="33">
        <v>7.9960000000000004</v>
      </c>
      <c r="AD32" s="33">
        <v>8.3260000000000005</v>
      </c>
      <c r="AE32" s="44">
        <v>3.9239999999999999</v>
      </c>
      <c r="AF32" s="44">
        <v>4.8710000000000004</v>
      </c>
      <c r="AG32" s="33">
        <v>2E-3</v>
      </c>
      <c r="AH32" s="33">
        <v>2E-3</v>
      </c>
      <c r="AI32" s="23">
        <f t="shared" si="2"/>
        <v>37.793000000000006</v>
      </c>
      <c r="AJ32" s="33">
        <v>2.3580000000000001</v>
      </c>
      <c r="AK32" s="33">
        <v>5.5780000000000003</v>
      </c>
      <c r="AL32" s="33">
        <v>3.5510000000000002</v>
      </c>
      <c r="AM32" s="33">
        <v>8.0549999999999997</v>
      </c>
      <c r="AN32" s="33">
        <v>8.7690000000000001</v>
      </c>
      <c r="AO32" s="33">
        <v>5.21</v>
      </c>
      <c r="AP32" s="33">
        <v>0</v>
      </c>
      <c r="AQ32" s="33">
        <v>0</v>
      </c>
      <c r="AR32" s="23">
        <f t="shared" si="3"/>
        <v>33.521000000000001</v>
      </c>
      <c r="AS32" s="33">
        <v>1.6739999999999999</v>
      </c>
      <c r="AT32" s="33">
        <v>0.48</v>
      </c>
      <c r="AU32" s="23">
        <f t="shared" si="10"/>
        <v>2.1539999999999999</v>
      </c>
      <c r="AV32" s="44">
        <v>0</v>
      </c>
      <c r="AW32" s="44">
        <v>0</v>
      </c>
      <c r="AX32" s="33">
        <v>6.0519999999999996</v>
      </c>
      <c r="AY32" s="33">
        <v>9.0939999999999994</v>
      </c>
      <c r="AZ32" s="33">
        <v>0.02</v>
      </c>
      <c r="BA32" s="23">
        <f t="shared" si="11"/>
        <v>15.165999999999999</v>
      </c>
      <c r="BB32" s="33">
        <v>2.5619999999999998</v>
      </c>
      <c r="BC32" s="33">
        <v>2.8340000000000001</v>
      </c>
      <c r="BD32" s="33">
        <v>3.0129999999999999</v>
      </c>
      <c r="BE32" s="33">
        <v>4.9960000000000004</v>
      </c>
      <c r="BF32" s="44">
        <v>3.819</v>
      </c>
      <c r="BG32" s="44">
        <v>4.1959999999999997</v>
      </c>
      <c r="BH32" s="23">
        <f t="shared" si="4"/>
        <v>21.42</v>
      </c>
      <c r="BI32" s="33">
        <v>0.68500000000000005</v>
      </c>
      <c r="BJ32" s="33">
        <v>4.9000000000000002E-2</v>
      </c>
      <c r="BK32" s="33">
        <v>0.47599999999999998</v>
      </c>
      <c r="BL32" s="33">
        <v>0.28999999999999998</v>
      </c>
      <c r="BM32" s="23">
        <f t="shared" si="5"/>
        <v>1.5</v>
      </c>
      <c r="BN32" s="33">
        <v>15.484</v>
      </c>
      <c r="BO32" s="33">
        <v>12.01</v>
      </c>
      <c r="BP32" s="23">
        <f t="shared" si="6"/>
        <v>27.494</v>
      </c>
      <c r="BQ32" s="33">
        <v>1.835</v>
      </c>
      <c r="BR32" s="33">
        <v>3.1070000000000002</v>
      </c>
      <c r="BS32" s="33">
        <v>1.377</v>
      </c>
      <c r="BT32" s="33">
        <v>2.4180000000000001</v>
      </c>
      <c r="BU32" s="33">
        <v>0</v>
      </c>
      <c r="BV32" s="33">
        <v>2.0329999999999999</v>
      </c>
      <c r="BW32" s="33">
        <v>0</v>
      </c>
      <c r="BX32" s="33">
        <v>1E-3</v>
      </c>
      <c r="BY32" s="23">
        <f t="shared" si="12"/>
        <v>10.770999999999999</v>
      </c>
      <c r="BZ32" s="33">
        <v>5.8000000000000003E-2</v>
      </c>
      <c r="CA32" s="23"/>
      <c r="CB32" s="23"/>
      <c r="CC32" s="31">
        <f t="shared" si="7"/>
        <v>196.024</v>
      </c>
      <c r="CD32" s="5">
        <v>196024</v>
      </c>
      <c r="CE32" s="43">
        <f t="shared" si="13"/>
        <v>0</v>
      </c>
    </row>
    <row r="33" spans="1:83" s="5" customFormat="1">
      <c r="A33" s="20">
        <v>42536</v>
      </c>
      <c r="B33" s="21" t="s">
        <v>62</v>
      </c>
      <c r="C33" s="22">
        <f t="shared" si="0"/>
        <v>195.864</v>
      </c>
      <c r="D33" s="44">
        <v>0</v>
      </c>
      <c r="E33" s="44">
        <v>5.3929999999999998</v>
      </c>
      <c r="F33" s="44">
        <v>6.5750000000000002</v>
      </c>
      <c r="G33" s="44">
        <v>2.335</v>
      </c>
      <c r="H33" s="33">
        <v>1E-3</v>
      </c>
      <c r="I33" s="33">
        <v>0</v>
      </c>
      <c r="J33" s="33">
        <v>0.378</v>
      </c>
      <c r="K33" s="33">
        <v>0.109</v>
      </c>
      <c r="L33" s="33">
        <v>8.3149999999999995</v>
      </c>
      <c r="M33" s="33">
        <v>4.6970000000000001</v>
      </c>
      <c r="N33" s="33">
        <f t="shared" si="8"/>
        <v>27.803000000000001</v>
      </c>
      <c r="O33" s="33">
        <v>9.9890000000000008</v>
      </c>
      <c r="P33" s="33">
        <v>4.7229999999999999</v>
      </c>
      <c r="Q33" s="33">
        <f t="shared" si="9"/>
        <v>14.712</v>
      </c>
      <c r="R33" s="33">
        <v>0</v>
      </c>
      <c r="S33" s="33">
        <v>0</v>
      </c>
      <c r="T33" s="33">
        <v>0</v>
      </c>
      <c r="U33" s="33">
        <v>0</v>
      </c>
      <c r="V33" s="33">
        <v>3.6349999999999998</v>
      </c>
      <c r="W33" s="33">
        <v>1E-3</v>
      </c>
      <c r="X33" s="33">
        <v>1E-3</v>
      </c>
      <c r="Y33" s="33">
        <v>0</v>
      </c>
      <c r="Z33" s="23">
        <f t="shared" si="1"/>
        <v>3.6369999999999996</v>
      </c>
      <c r="AA33" s="33">
        <v>7.524</v>
      </c>
      <c r="AB33" s="33">
        <v>5.1619999999999999</v>
      </c>
      <c r="AC33" s="33">
        <v>7.97</v>
      </c>
      <c r="AD33" s="33">
        <v>8.343</v>
      </c>
      <c r="AE33" s="44">
        <v>3.9319999999999999</v>
      </c>
      <c r="AF33" s="44">
        <v>4.8680000000000003</v>
      </c>
      <c r="AG33" s="33">
        <v>3.0000000000000001E-3</v>
      </c>
      <c r="AH33" s="33">
        <v>2E-3</v>
      </c>
      <c r="AI33" s="23">
        <f t="shared" si="2"/>
        <v>37.804000000000002</v>
      </c>
      <c r="AJ33" s="33">
        <v>2.3559999999999999</v>
      </c>
      <c r="AK33" s="33">
        <v>5.5369999999999999</v>
      </c>
      <c r="AL33" s="33">
        <v>3.5659999999999998</v>
      </c>
      <c r="AM33" s="33">
        <v>8.0009999999999994</v>
      </c>
      <c r="AN33" s="33">
        <v>8.7650000000000006</v>
      </c>
      <c r="AO33" s="33">
        <v>5.2149999999999999</v>
      </c>
      <c r="AP33" s="33">
        <v>0</v>
      </c>
      <c r="AQ33" s="33">
        <v>0</v>
      </c>
      <c r="AR33" s="23">
        <f t="shared" si="3"/>
        <v>33.44</v>
      </c>
      <c r="AS33" s="33">
        <v>1.6679999999999999</v>
      </c>
      <c r="AT33" s="33">
        <v>0.47899999999999998</v>
      </c>
      <c r="AU33" s="23">
        <f t="shared" si="10"/>
        <v>2.1469999999999998</v>
      </c>
      <c r="AV33" s="44">
        <v>0</v>
      </c>
      <c r="AW33" s="44">
        <v>0</v>
      </c>
      <c r="AX33" s="33">
        <v>5.98</v>
      </c>
      <c r="AY33" s="33">
        <v>9.0950000000000006</v>
      </c>
      <c r="AZ33" s="33">
        <v>1.9E-2</v>
      </c>
      <c r="BA33" s="23">
        <f t="shared" si="11"/>
        <v>15.094000000000001</v>
      </c>
      <c r="BB33" s="33">
        <v>2.5830000000000002</v>
      </c>
      <c r="BC33" s="33">
        <v>2.8460000000000001</v>
      </c>
      <c r="BD33" s="33">
        <v>3.0619999999999998</v>
      </c>
      <c r="BE33" s="33">
        <v>5.0199999999999996</v>
      </c>
      <c r="BF33" s="44">
        <v>3.8039999999999998</v>
      </c>
      <c r="BG33" s="44">
        <v>4.2380000000000004</v>
      </c>
      <c r="BH33" s="23">
        <f t="shared" si="4"/>
        <v>21.552999999999997</v>
      </c>
      <c r="BI33" s="33">
        <v>0.68300000000000005</v>
      </c>
      <c r="BJ33" s="33">
        <v>4.8000000000000001E-2</v>
      </c>
      <c r="BK33" s="33">
        <v>0.47799999999999998</v>
      </c>
      <c r="BL33" s="33">
        <v>0.28999999999999998</v>
      </c>
      <c r="BM33" s="23">
        <f t="shared" si="5"/>
        <v>1.4990000000000001</v>
      </c>
      <c r="BN33" s="33">
        <v>15.536</v>
      </c>
      <c r="BO33" s="33">
        <v>11.976000000000001</v>
      </c>
      <c r="BP33" s="23">
        <f t="shared" si="6"/>
        <v>27.512</v>
      </c>
      <c r="BQ33" s="33">
        <v>1.8360000000000001</v>
      </c>
      <c r="BR33" s="33">
        <v>3.0840000000000001</v>
      </c>
      <c r="BS33" s="33">
        <v>1.375</v>
      </c>
      <c r="BT33" s="33">
        <v>2.3919999999999999</v>
      </c>
      <c r="BU33" s="33">
        <v>0</v>
      </c>
      <c r="BV33" s="33">
        <v>2.0339999999999998</v>
      </c>
      <c r="BW33" s="33">
        <v>0</v>
      </c>
      <c r="BX33" s="33">
        <v>0</v>
      </c>
      <c r="BY33" s="23">
        <f t="shared" si="12"/>
        <v>10.721</v>
      </c>
      <c r="BZ33" s="33">
        <v>5.8000000000000003E-2</v>
      </c>
      <c r="CA33" s="23"/>
      <c r="CB33" s="23"/>
      <c r="CC33" s="31">
        <f t="shared" si="7"/>
        <v>195.922</v>
      </c>
      <c r="CD33" s="5">
        <v>195922</v>
      </c>
      <c r="CE33" s="43">
        <f t="shared" si="13"/>
        <v>0</v>
      </c>
    </row>
    <row r="34" spans="1:83" s="5" customFormat="1">
      <c r="A34" s="20">
        <v>42536</v>
      </c>
      <c r="B34" s="21" t="s">
        <v>63</v>
      </c>
      <c r="C34" s="22">
        <f t="shared" si="0"/>
        <v>195.83700000000002</v>
      </c>
      <c r="D34" s="44">
        <v>0</v>
      </c>
      <c r="E34" s="44">
        <v>5.3860000000000001</v>
      </c>
      <c r="F34" s="44">
        <v>6.5940000000000003</v>
      </c>
      <c r="G34" s="44">
        <v>2.33</v>
      </c>
      <c r="H34" s="33">
        <v>0</v>
      </c>
      <c r="I34" s="33">
        <v>1E-3</v>
      </c>
      <c r="J34" s="33">
        <v>0.377</v>
      </c>
      <c r="K34" s="33">
        <v>0.109</v>
      </c>
      <c r="L34" s="33">
        <v>8.3309999999999995</v>
      </c>
      <c r="M34" s="33">
        <v>4.5999999999999996</v>
      </c>
      <c r="N34" s="33">
        <f t="shared" si="8"/>
        <v>27.728000000000002</v>
      </c>
      <c r="O34" s="33">
        <v>9.98</v>
      </c>
      <c r="P34" s="33">
        <v>4.7270000000000003</v>
      </c>
      <c r="Q34" s="33">
        <f t="shared" si="9"/>
        <v>14.707000000000001</v>
      </c>
      <c r="R34" s="33">
        <v>0</v>
      </c>
      <c r="S34" s="33">
        <v>0</v>
      </c>
      <c r="T34" s="33">
        <v>0</v>
      </c>
      <c r="U34" s="33">
        <v>0</v>
      </c>
      <c r="V34" s="33">
        <v>3.6320000000000001</v>
      </c>
      <c r="W34" s="33">
        <v>0</v>
      </c>
      <c r="X34" s="33">
        <v>1E-3</v>
      </c>
      <c r="Y34" s="33">
        <v>0</v>
      </c>
      <c r="Z34" s="23">
        <f t="shared" si="1"/>
        <v>3.633</v>
      </c>
      <c r="AA34" s="33">
        <v>7.516</v>
      </c>
      <c r="AB34" s="33">
        <v>5.1379999999999999</v>
      </c>
      <c r="AC34" s="33">
        <v>7.9589999999999996</v>
      </c>
      <c r="AD34" s="33">
        <v>8.3840000000000003</v>
      </c>
      <c r="AE34" s="44">
        <v>3.931</v>
      </c>
      <c r="AF34" s="44">
        <v>4.8719999999999999</v>
      </c>
      <c r="AG34" s="33">
        <v>3.0000000000000001E-3</v>
      </c>
      <c r="AH34" s="33">
        <v>2E-3</v>
      </c>
      <c r="AI34" s="23">
        <f t="shared" si="2"/>
        <v>37.805</v>
      </c>
      <c r="AJ34" s="33">
        <v>2.359</v>
      </c>
      <c r="AK34" s="33">
        <v>5.5419999999999998</v>
      </c>
      <c r="AL34" s="33">
        <v>3.5169999999999999</v>
      </c>
      <c r="AM34" s="33">
        <v>8.0220000000000002</v>
      </c>
      <c r="AN34" s="33">
        <v>8.7940000000000005</v>
      </c>
      <c r="AO34" s="33">
        <v>5.21</v>
      </c>
      <c r="AP34" s="33">
        <v>0</v>
      </c>
      <c r="AQ34" s="33">
        <v>0</v>
      </c>
      <c r="AR34" s="23">
        <f t="shared" si="3"/>
        <v>33.443999999999996</v>
      </c>
      <c r="AS34" s="33">
        <v>1.6950000000000001</v>
      </c>
      <c r="AT34" s="33">
        <v>0.48099999999999998</v>
      </c>
      <c r="AU34" s="23">
        <f t="shared" si="10"/>
        <v>2.1760000000000002</v>
      </c>
      <c r="AV34" s="44">
        <v>0</v>
      </c>
      <c r="AW34" s="44">
        <v>0</v>
      </c>
      <c r="AX34" s="33">
        <v>6.0709999999999997</v>
      </c>
      <c r="AY34" s="33">
        <v>8.9849999999999994</v>
      </c>
      <c r="AZ34" s="33">
        <v>2.3E-2</v>
      </c>
      <c r="BA34" s="23">
        <f t="shared" si="11"/>
        <v>15.078999999999999</v>
      </c>
      <c r="BB34" s="33">
        <v>2.5579999999999998</v>
      </c>
      <c r="BC34" s="33">
        <v>2.823</v>
      </c>
      <c r="BD34" s="33">
        <v>3.0550000000000002</v>
      </c>
      <c r="BE34" s="33">
        <v>5.0179999999999998</v>
      </c>
      <c r="BF34" s="44">
        <v>3.7989999999999999</v>
      </c>
      <c r="BG34" s="44">
        <v>4.1950000000000003</v>
      </c>
      <c r="BH34" s="23">
        <f t="shared" si="4"/>
        <v>21.448</v>
      </c>
      <c r="BI34" s="33">
        <v>0.68300000000000005</v>
      </c>
      <c r="BJ34" s="33">
        <v>3.5999999999999997E-2</v>
      </c>
      <c r="BK34" s="33">
        <v>0.47799999999999998</v>
      </c>
      <c r="BL34" s="33">
        <v>0.28999999999999998</v>
      </c>
      <c r="BM34" s="23">
        <f t="shared" si="5"/>
        <v>1.4870000000000001</v>
      </c>
      <c r="BN34" s="33">
        <v>15.563000000000001</v>
      </c>
      <c r="BO34" s="33">
        <v>12.019</v>
      </c>
      <c r="BP34" s="23">
        <f t="shared" si="6"/>
        <v>27.582000000000001</v>
      </c>
      <c r="BQ34" s="33">
        <v>1.901</v>
      </c>
      <c r="BR34" s="33">
        <v>3.0840000000000001</v>
      </c>
      <c r="BS34" s="33">
        <v>1.3759999999999999</v>
      </c>
      <c r="BT34" s="33">
        <v>2.4079999999999999</v>
      </c>
      <c r="BU34" s="33">
        <v>0</v>
      </c>
      <c r="BV34" s="33">
        <v>2.036</v>
      </c>
      <c r="BW34" s="33">
        <v>0</v>
      </c>
      <c r="BX34" s="33">
        <v>1E-3</v>
      </c>
      <c r="BY34" s="23">
        <f t="shared" si="12"/>
        <v>10.805999999999999</v>
      </c>
      <c r="BZ34" s="33">
        <v>5.8000000000000003E-2</v>
      </c>
      <c r="CA34" s="23"/>
      <c r="CB34" s="23"/>
      <c r="CC34" s="31">
        <f t="shared" si="7"/>
        <v>195.89500000000001</v>
      </c>
      <c r="CD34" s="5">
        <v>195895</v>
      </c>
      <c r="CE34" s="43">
        <f t="shared" si="13"/>
        <v>0</v>
      </c>
    </row>
    <row r="35" spans="1:83" s="5" customFormat="1">
      <c r="A35" s="24" t="s">
        <v>64</v>
      </c>
      <c r="B35" s="24"/>
      <c r="C35" s="25">
        <f t="shared" ref="C35:BN35" si="14">SUM(C11:C34)</f>
        <v>4761.1710000000003</v>
      </c>
      <c r="D35" s="25">
        <f t="shared" si="14"/>
        <v>0</v>
      </c>
      <c r="E35" s="25">
        <f t="shared" si="14"/>
        <v>129.54499999999999</v>
      </c>
      <c r="F35" s="25">
        <f t="shared" si="14"/>
        <v>158.28100000000001</v>
      </c>
      <c r="G35" s="25">
        <f t="shared" si="14"/>
        <v>55.906999999999996</v>
      </c>
      <c r="H35" s="25">
        <f t="shared" si="14"/>
        <v>1.6000000000000007E-2</v>
      </c>
      <c r="I35" s="25">
        <f t="shared" si="14"/>
        <v>1.900000000000001E-2</v>
      </c>
      <c r="J35" s="25">
        <f t="shared" si="14"/>
        <v>9.2959999999999994</v>
      </c>
      <c r="K35" s="25">
        <f t="shared" si="14"/>
        <v>3.5300000000000002</v>
      </c>
      <c r="L35" s="25">
        <f t="shared" si="14"/>
        <v>184.7</v>
      </c>
      <c r="M35" s="25">
        <f t="shared" si="14"/>
        <v>180.35099999999997</v>
      </c>
      <c r="N35" s="26">
        <f t="shared" si="14"/>
        <v>721.64499999999987</v>
      </c>
      <c r="O35" s="25">
        <f t="shared" si="14"/>
        <v>239.25299999999999</v>
      </c>
      <c r="P35" s="25">
        <f>SUM(P11:P34)</f>
        <v>112.63500000000001</v>
      </c>
      <c r="Q35" s="25">
        <f>SUM(Q11:Q34)</f>
        <v>351.88800000000003</v>
      </c>
      <c r="R35" s="25">
        <f t="shared" si="14"/>
        <v>0</v>
      </c>
      <c r="S35" s="25">
        <f t="shared" si="14"/>
        <v>0</v>
      </c>
      <c r="T35" s="25">
        <f t="shared" si="14"/>
        <v>0</v>
      </c>
      <c r="U35" s="25">
        <f t="shared" si="14"/>
        <v>0</v>
      </c>
      <c r="V35" s="25">
        <f t="shared" si="14"/>
        <v>84.898000000000025</v>
      </c>
      <c r="W35" s="25">
        <f t="shared" si="14"/>
        <v>1.2000000000000004E-2</v>
      </c>
      <c r="X35" s="25">
        <f t="shared" si="14"/>
        <v>2.5000000000000015E-2</v>
      </c>
      <c r="Y35" s="25">
        <f t="shared" si="14"/>
        <v>0</v>
      </c>
      <c r="Z35" s="25">
        <f t="shared" si="14"/>
        <v>84.934999999999988</v>
      </c>
      <c r="AA35" s="25">
        <f t="shared" si="14"/>
        <v>180.524</v>
      </c>
      <c r="AB35" s="25">
        <f t="shared" si="14"/>
        <v>123.44500000000002</v>
      </c>
      <c r="AC35" s="25">
        <f t="shared" si="14"/>
        <v>190.78700000000001</v>
      </c>
      <c r="AD35" s="25">
        <f t="shared" si="14"/>
        <v>199.30899999999997</v>
      </c>
      <c r="AE35" s="25">
        <f t="shared" si="14"/>
        <v>109.57700000000001</v>
      </c>
      <c r="AF35" s="25">
        <f t="shared" si="14"/>
        <v>115.79199999999996</v>
      </c>
      <c r="AG35" s="25">
        <f t="shared" si="14"/>
        <v>6.5000000000000016E-2</v>
      </c>
      <c r="AH35" s="25">
        <f t="shared" si="14"/>
        <v>4.5000000000000026E-2</v>
      </c>
      <c r="AI35" s="25">
        <f t="shared" si="14"/>
        <v>919.54399999999987</v>
      </c>
      <c r="AJ35" s="25">
        <f t="shared" si="14"/>
        <v>56.503</v>
      </c>
      <c r="AK35" s="25">
        <f t="shared" si="14"/>
        <v>133.31800000000001</v>
      </c>
      <c r="AL35" s="25">
        <f t="shared" si="14"/>
        <v>80.414999999999992</v>
      </c>
      <c r="AM35" s="25">
        <f t="shared" si="14"/>
        <v>193.28799999999998</v>
      </c>
      <c r="AN35" s="25">
        <f t="shared" si="14"/>
        <v>209.76399999999998</v>
      </c>
      <c r="AO35" s="25">
        <f t="shared" si="14"/>
        <v>125.509</v>
      </c>
      <c r="AP35" s="25">
        <f t="shared" si="14"/>
        <v>0</v>
      </c>
      <c r="AQ35" s="25">
        <f t="shared" si="14"/>
        <v>0</v>
      </c>
      <c r="AR35" s="25">
        <f t="shared" si="14"/>
        <v>798.79700000000003</v>
      </c>
      <c r="AS35" s="25">
        <f t="shared" si="14"/>
        <v>39.979999999999997</v>
      </c>
      <c r="AT35" s="25">
        <f t="shared" si="14"/>
        <v>11.728</v>
      </c>
      <c r="AU35" s="25">
        <f t="shared" si="14"/>
        <v>51.707999999999991</v>
      </c>
      <c r="AV35" s="25">
        <f>SUM(AV11:AV34)</f>
        <v>1E-3</v>
      </c>
      <c r="AW35" s="25">
        <f>SUM(AW11:AW34)</f>
        <v>0</v>
      </c>
      <c r="AX35" s="25">
        <f t="shared" si="14"/>
        <v>167.19699999999997</v>
      </c>
      <c r="AY35" s="25">
        <f t="shared" si="14"/>
        <v>217.73599999999999</v>
      </c>
      <c r="AZ35" s="25">
        <f t="shared" si="14"/>
        <v>0.4760000000000002</v>
      </c>
      <c r="BA35" s="25">
        <f t="shared" si="14"/>
        <v>385.41</v>
      </c>
      <c r="BB35" s="25">
        <f t="shared" si="14"/>
        <v>61.562999999999988</v>
      </c>
      <c r="BC35" s="25">
        <f t="shared" si="14"/>
        <v>68.053000000000011</v>
      </c>
      <c r="BD35" s="25">
        <f t="shared" si="14"/>
        <v>72.529000000000011</v>
      </c>
      <c r="BE35" s="25">
        <f t="shared" si="14"/>
        <v>120.21</v>
      </c>
      <c r="BF35" s="25">
        <f t="shared" si="14"/>
        <v>91.645000000000024</v>
      </c>
      <c r="BG35" s="25">
        <f t="shared" si="14"/>
        <v>102.398</v>
      </c>
      <c r="BH35" s="25">
        <f t="shared" si="14"/>
        <v>516.39800000000002</v>
      </c>
      <c r="BI35" s="25">
        <f t="shared" si="14"/>
        <v>16.486000000000001</v>
      </c>
      <c r="BJ35" s="25">
        <f t="shared" si="14"/>
        <v>1.1270000000000004</v>
      </c>
      <c r="BK35" s="25">
        <f t="shared" si="14"/>
        <v>11.635999999999999</v>
      </c>
      <c r="BL35" s="25">
        <f t="shared" si="14"/>
        <v>6.9530000000000003</v>
      </c>
      <c r="BM35" s="25">
        <f t="shared" si="14"/>
        <v>36.202000000000005</v>
      </c>
      <c r="BN35" s="25">
        <f t="shared" si="14"/>
        <v>369.64799999999997</v>
      </c>
      <c r="BO35" s="25">
        <f t="shared" ref="BO35:CC35" si="15">SUM(BO11:BO34)</f>
        <v>287.55300000000005</v>
      </c>
      <c r="BP35" s="25">
        <f t="shared" si="15"/>
        <v>657.20100000000014</v>
      </c>
      <c r="BQ35" s="25">
        <f t="shared" si="15"/>
        <v>44.844000000000001</v>
      </c>
      <c r="BR35" s="25">
        <f t="shared" si="15"/>
        <v>53.802</v>
      </c>
      <c r="BS35" s="25">
        <f t="shared" si="15"/>
        <v>32.780999999999992</v>
      </c>
      <c r="BT35" s="25">
        <f t="shared" si="15"/>
        <v>58.496000000000009</v>
      </c>
      <c r="BU35" s="25">
        <f t="shared" si="15"/>
        <v>25.255000000000003</v>
      </c>
      <c r="BV35" s="25">
        <f>SUM(BV11:BV34)</f>
        <v>23.631</v>
      </c>
      <c r="BW35" s="25">
        <f>SUM(BW11:BW34)</f>
        <v>1.4000000000000002E-2</v>
      </c>
      <c r="BX35" s="25">
        <f>SUM(BX11:BX34)</f>
        <v>1.2000000000000004E-2</v>
      </c>
      <c r="BY35" s="25">
        <f>SUM(BY11:BY34)</f>
        <v>238.83499999999998</v>
      </c>
      <c r="BZ35" s="25">
        <f t="shared" si="15"/>
        <v>1.3920000000000008</v>
      </c>
      <c r="CA35" s="25">
        <f t="shared" si="15"/>
        <v>0</v>
      </c>
      <c r="CB35" s="25">
        <f t="shared" si="15"/>
        <v>0</v>
      </c>
      <c r="CC35" s="25">
        <f t="shared" si="15"/>
        <v>4762.5630000000001</v>
      </c>
    </row>
    <row r="36" spans="1:83">
      <c r="A36" s="41"/>
      <c r="B36" s="41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42"/>
      <c r="O36" s="37"/>
      <c r="P36" s="37"/>
      <c r="Q36" s="37"/>
      <c r="R36" s="41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41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41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41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0"/>
    </row>
    <row r="37" spans="1:83">
      <c r="A37" s="2"/>
      <c r="B37" s="41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42"/>
      <c r="O37" s="37"/>
      <c r="P37" s="37"/>
      <c r="Q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0"/>
    </row>
    <row r="38" spans="1:83">
      <c r="A38" s="41"/>
      <c r="B38" s="41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42"/>
      <c r="O38" s="37"/>
      <c r="P38" s="37"/>
      <c r="Q38" s="37"/>
      <c r="R38" s="41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41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41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41" t="s">
        <v>82</v>
      </c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0"/>
    </row>
    <row r="39" spans="1:83">
      <c r="A39" s="2"/>
      <c r="K39" s="29"/>
      <c r="CC39" s="30"/>
    </row>
    <row r="40" spans="1:83">
      <c r="A40" s="2"/>
      <c r="K40" s="29"/>
      <c r="CC40" s="37"/>
    </row>
    <row r="41" spans="1:83">
      <c r="A41" s="2"/>
      <c r="K41" s="29"/>
      <c r="CC41" s="37"/>
    </row>
    <row r="42" spans="1:83">
      <c r="K42" s="29"/>
      <c r="R42" s="27"/>
      <c r="AJ42" s="27"/>
      <c r="AV42" s="27"/>
      <c r="BN42" s="27"/>
      <c r="CC42" s="37"/>
    </row>
    <row r="43" spans="1:83">
      <c r="K43" s="29"/>
      <c r="R43" s="27"/>
      <c r="AJ43" s="27"/>
      <c r="AV43" s="27"/>
      <c r="BN43" s="27" t="s">
        <v>85</v>
      </c>
      <c r="CC43" s="37"/>
    </row>
    <row r="44" spans="1:83">
      <c r="K44" s="29"/>
      <c r="R44" s="27"/>
      <c r="AJ44" s="27"/>
      <c r="AV44" s="27"/>
      <c r="BN44" s="27" t="s">
        <v>69</v>
      </c>
      <c r="CC44" s="37"/>
    </row>
    <row r="45" spans="1:83">
      <c r="A45" s="2"/>
      <c r="H45" s="2" t="s">
        <v>70</v>
      </c>
      <c r="K45" s="29"/>
      <c r="S45" s="27"/>
      <c r="T45" s="27"/>
      <c r="Y45" s="2" t="s">
        <v>71</v>
      </c>
      <c r="AK45" s="27"/>
      <c r="AL45" s="27"/>
      <c r="AQ45" s="2" t="s">
        <v>72</v>
      </c>
      <c r="AW45" s="27"/>
      <c r="AX45" s="27"/>
      <c r="BC45" s="2" t="s">
        <v>73</v>
      </c>
      <c r="BO45" s="27"/>
      <c r="BP45" s="27"/>
      <c r="BQ45" s="2"/>
      <c r="BR45" s="2"/>
      <c r="BS45" s="2"/>
      <c r="BT45" s="2"/>
      <c r="BU45" s="2" t="s">
        <v>74</v>
      </c>
      <c r="BV45" s="2"/>
      <c r="CC45" s="37"/>
    </row>
    <row r="46" spans="1:83">
      <c r="A46" s="2"/>
      <c r="K46" s="29"/>
      <c r="S46" s="27"/>
      <c r="T46" s="27"/>
      <c r="AK46" s="27"/>
      <c r="AL46" s="27"/>
      <c r="AW46" s="27"/>
      <c r="AX46" s="27"/>
      <c r="BO46" s="27"/>
      <c r="BP46" s="27"/>
      <c r="BQ46" s="2"/>
      <c r="BR46" s="2"/>
      <c r="BS46" s="2"/>
      <c r="BT46" s="2"/>
      <c r="BU46" s="2"/>
      <c r="BV46" s="2"/>
      <c r="CC46" s="37"/>
    </row>
    <row r="47" spans="1:83">
      <c r="J47" s="28"/>
      <c r="K47" s="28"/>
      <c r="L47" s="28"/>
      <c r="M47" s="28"/>
      <c r="AX47" s="28"/>
      <c r="AY47" s="28"/>
      <c r="AZ47" s="28"/>
    </row>
    <row r="48" spans="1:83">
      <c r="J48" s="28"/>
      <c r="K48" s="28"/>
      <c r="L48" s="28"/>
      <c r="M48" s="28"/>
      <c r="AX48" s="28"/>
      <c r="AY48" s="28"/>
      <c r="AZ48" s="28"/>
    </row>
    <row r="49" spans="10:52">
      <c r="J49" s="28"/>
      <c r="K49" s="28"/>
      <c r="L49" s="28"/>
      <c r="M49" s="28"/>
      <c r="AX49" s="28"/>
      <c r="AY49" s="28"/>
      <c r="AZ49" s="28"/>
    </row>
    <row r="50" spans="10:52">
      <c r="J50" s="28"/>
      <c r="K50" s="28"/>
      <c r="L50" s="28"/>
      <c r="M50" s="28"/>
      <c r="AX50" s="28"/>
      <c r="AY50" s="28"/>
      <c r="AZ50" s="28"/>
    </row>
    <row r="51" spans="10:52">
      <c r="J51" s="28"/>
      <c r="K51" s="28"/>
      <c r="L51" s="28"/>
      <c r="M51" s="28"/>
      <c r="AX51" s="28"/>
      <c r="AY51" s="28"/>
      <c r="AZ51" s="28"/>
    </row>
    <row r="52" spans="10:52">
      <c r="J52" s="28"/>
      <c r="K52" s="28"/>
      <c r="L52" s="28"/>
      <c r="M52" s="28"/>
      <c r="AX52" s="28"/>
      <c r="AY52" s="28"/>
      <c r="AZ52" s="28"/>
    </row>
    <row r="53" spans="10:52">
      <c r="J53" s="28"/>
      <c r="K53" s="28"/>
      <c r="L53" s="28"/>
      <c r="M53" s="28"/>
      <c r="AX53" s="28"/>
      <c r="AY53" s="28"/>
      <c r="AZ53" s="28"/>
    </row>
    <row r="54" spans="10:52">
      <c r="J54" s="28"/>
      <c r="K54" s="28"/>
      <c r="L54" s="28"/>
      <c r="M54" s="28"/>
      <c r="AX54" s="28"/>
      <c r="AY54" s="28"/>
      <c r="AZ54" s="28"/>
    </row>
    <row r="55" spans="10:52">
      <c r="J55" s="28"/>
      <c r="K55" s="28"/>
      <c r="L55" s="28"/>
      <c r="M55" s="28"/>
      <c r="AX55" s="28"/>
      <c r="AY55" s="28"/>
      <c r="AZ55" s="28"/>
    </row>
    <row r="56" spans="10:52">
      <c r="J56" s="28"/>
      <c r="K56" s="28"/>
      <c r="L56" s="28"/>
      <c r="M56" s="28"/>
      <c r="AX56" s="28"/>
      <c r="AY56" s="28"/>
      <c r="AZ56" s="28"/>
    </row>
    <row r="57" spans="10:52">
      <c r="J57" s="28"/>
      <c r="K57" s="28"/>
      <c r="L57" s="28"/>
      <c r="M57" s="28"/>
      <c r="AX57" s="28"/>
      <c r="AY57" s="28"/>
      <c r="AZ57" s="28"/>
    </row>
    <row r="58" spans="10:52">
      <c r="J58" s="28"/>
      <c r="K58" s="28"/>
      <c r="L58" s="28"/>
      <c r="M58" s="28"/>
      <c r="AX58" s="28"/>
      <c r="AY58" s="28"/>
      <c r="AZ58" s="28"/>
    </row>
    <row r="59" spans="10:52">
      <c r="J59" s="28"/>
      <c r="K59" s="28"/>
      <c r="L59" s="28"/>
      <c r="M59" s="28"/>
      <c r="AX59" s="28"/>
      <c r="AY59" s="28"/>
      <c r="AZ59" s="28"/>
    </row>
    <row r="60" spans="10:52">
      <c r="J60" s="28"/>
      <c r="K60" s="28"/>
      <c r="L60" s="28"/>
      <c r="M60" s="28"/>
      <c r="AX60" s="28"/>
      <c r="AY60" s="28"/>
      <c r="AZ60" s="28"/>
    </row>
    <row r="61" spans="10:52">
      <c r="J61" s="28"/>
      <c r="K61" s="28"/>
      <c r="L61" s="28"/>
      <c r="M61" s="28"/>
      <c r="AX61" s="28"/>
      <c r="AY61" s="28"/>
      <c r="AZ61" s="28"/>
    </row>
    <row r="62" spans="10:52">
      <c r="J62" s="28"/>
      <c r="K62" s="28"/>
      <c r="L62" s="28"/>
      <c r="M62" s="28"/>
      <c r="AX62" s="28"/>
      <c r="AY62" s="28"/>
      <c r="AZ62" s="28"/>
    </row>
    <row r="63" spans="10:52">
      <c r="J63" s="28"/>
      <c r="K63" s="28"/>
      <c r="L63" s="28"/>
      <c r="M63" s="28"/>
      <c r="AX63" s="28"/>
      <c r="AY63" s="28"/>
      <c r="AZ63" s="28"/>
    </row>
    <row r="64" spans="10:52">
      <c r="AX64" s="28"/>
      <c r="AY64" s="28"/>
      <c r="AZ64" s="28"/>
    </row>
  </sheetData>
  <mergeCells count="28">
    <mergeCell ref="A8:A9"/>
    <mergeCell ref="B8:B9"/>
    <mergeCell ref="C8:C9"/>
    <mergeCell ref="D8:M8"/>
    <mergeCell ref="N8:N9"/>
    <mergeCell ref="AJ8:AQ8"/>
    <mergeCell ref="AR8:AR9"/>
    <mergeCell ref="O8:P8"/>
    <mergeCell ref="Q8:Q9"/>
    <mergeCell ref="R8:Y8"/>
    <mergeCell ref="Z8:Z9"/>
    <mergeCell ref="AA8:AH8"/>
    <mergeCell ref="AI8:AI9"/>
    <mergeCell ref="AU8:AU9"/>
    <mergeCell ref="AS8:AT8"/>
    <mergeCell ref="BA8:BA9"/>
    <mergeCell ref="BB8:BG8"/>
    <mergeCell ref="BY8:BY9"/>
    <mergeCell ref="BZ8:BZ9"/>
    <mergeCell ref="AV8:AZ8"/>
    <mergeCell ref="CA8:CA9"/>
    <mergeCell ref="CB8:CB9"/>
    <mergeCell ref="BH8:BH9"/>
    <mergeCell ref="BI8:BL8"/>
    <mergeCell ref="BM8:BM9"/>
    <mergeCell ref="BN8:BO8"/>
    <mergeCell ref="BP8:BP9"/>
    <mergeCell ref="BQ8:BX8"/>
  </mergeCells>
  <phoneticPr fontId="14" type="noConversion"/>
  <conditionalFormatting sqref="BQ35:BQ38 BO35:BO38 AQ35:AQ38">
    <cfRule type="cellIs" dxfId="163" priority="53" stopIfTrue="1" operator="equal">
      <formula>AQ$39</formula>
    </cfRule>
    <cfRule type="cellIs" dxfId="162" priority="54" stopIfTrue="1" operator="equal">
      <formula>#REF!</formula>
    </cfRule>
  </conditionalFormatting>
  <conditionalFormatting sqref="CB35:CC38">
    <cfRule type="cellIs" dxfId="161" priority="63" stopIfTrue="1" operator="equal">
      <formula>CB$39</formula>
    </cfRule>
    <cfRule type="cellIs" dxfId="160" priority="64" stopIfTrue="1" operator="equal">
      <formula>#REF!</formula>
    </cfRule>
  </conditionalFormatting>
  <conditionalFormatting sqref="CA35:CA38">
    <cfRule type="cellIs" dxfId="159" priority="65" stopIfTrue="1" operator="equal">
      <formula>CA$39</formula>
    </cfRule>
    <cfRule type="cellIs" dxfId="158" priority="66" stopIfTrue="1" operator="equal">
      <formula>#REF!</formula>
    </cfRule>
  </conditionalFormatting>
  <conditionalFormatting sqref="BS35:BV38">
    <cfRule type="cellIs" dxfId="157" priority="67" stopIfTrue="1" operator="equal">
      <formula>BS$39</formula>
    </cfRule>
    <cfRule type="cellIs" dxfId="156" priority="68" stopIfTrue="1" operator="equal">
      <formula>#REF!</formula>
    </cfRule>
  </conditionalFormatting>
  <conditionalFormatting sqref="AX11:BE34 BH11:CB34 BA12:BA38 H11:AD34 AG11:AU34 AU12:AU38">
    <cfRule type="cellIs" dxfId="155" priority="69" stopIfTrue="1" operator="equal">
      <formula>#REF!</formula>
    </cfRule>
    <cfRule type="cellIs" dxfId="154" priority="70" stopIfTrue="1" operator="equal">
      <formula>#REF!</formula>
    </cfRule>
  </conditionalFormatting>
  <conditionalFormatting sqref="CC39:CC46">
    <cfRule type="cellIs" dxfId="153" priority="35" stopIfTrue="1" operator="equal">
      <formula>CC$39</formula>
    </cfRule>
    <cfRule type="cellIs" dxfId="152" priority="36" stopIfTrue="1" operator="equal">
      <formula>#REF!</formula>
    </cfRule>
  </conditionalFormatting>
  <conditionalFormatting sqref="BW35:BY38">
    <cfRule type="cellIs" dxfId="151" priority="157" stopIfTrue="1" operator="equal">
      <formula>BW$39</formula>
    </cfRule>
    <cfRule type="cellIs" dxfId="150" priority="158" stopIfTrue="1" operator="equal">
      <formula>#REF!</formula>
    </cfRule>
  </conditionalFormatting>
  <conditionalFormatting sqref="BB35:BB38 L35:L38 BF35:BG38">
    <cfRule type="cellIs" dxfId="149" priority="421" stopIfTrue="1" operator="equal">
      <formula>L$39</formula>
    </cfRule>
    <cfRule type="cellIs" dxfId="148" priority="422" stopIfTrue="1" operator="equal">
      <formula>#REF!</formula>
    </cfRule>
  </conditionalFormatting>
  <conditionalFormatting sqref="U35:U38 AD35:AD38 AM35:AM38 H35:I38 BI35:BJ38 K35:K38 AX35:AX38 BM35:BM38 BN35">
    <cfRule type="cellIs" dxfId="147" priority="427" stopIfTrue="1" operator="equal">
      <formula>H$39</formula>
    </cfRule>
    <cfRule type="cellIs" dxfId="146" priority="428" stopIfTrue="1" operator="equal">
      <formula>#REF!</formula>
    </cfRule>
  </conditionalFormatting>
  <conditionalFormatting sqref="Z35:AB38 BK35:BK38 R35 C35:G38 M35:M38 AZ35:BA38 S35:S38 AI35:AI38 AK35:AK38 AJ35">
    <cfRule type="cellIs" dxfId="145" priority="445" stopIfTrue="1" operator="equal">
      <formula>C$39</formula>
    </cfRule>
    <cfRule type="cellIs" dxfId="144" priority="446" stopIfTrue="1" operator="equal">
      <formula>#REF!</formula>
    </cfRule>
  </conditionalFormatting>
  <conditionalFormatting sqref="V35:V38 AE35:AE38 AN35:AN38 BE35:BE38">
    <cfRule type="cellIs" dxfId="143" priority="465" stopIfTrue="1" operator="equal">
      <formula>V$39</formula>
    </cfRule>
    <cfRule type="cellIs" dxfId="142" priority="466" stopIfTrue="1" operator="equal">
      <formula>#REF!</formula>
    </cfRule>
  </conditionalFormatting>
  <conditionalFormatting sqref="W35:Y38 BH35:BH38 BL35:BL38 AF35:AH38 AO35:AP38 BZ35:BZ38">
    <cfRule type="cellIs" dxfId="141" priority="473" stopIfTrue="1" operator="equal">
      <formula>W$39</formula>
    </cfRule>
    <cfRule type="cellIs" dxfId="140" priority="474" stopIfTrue="1" operator="equal">
      <formula>#REF!</formula>
    </cfRule>
  </conditionalFormatting>
  <conditionalFormatting sqref="T35:T38 AC35:AC38 BR35:BR38">
    <cfRule type="cellIs" dxfId="139" priority="485" stopIfTrue="1" operator="equal">
      <formula>T$39</formula>
    </cfRule>
    <cfRule type="cellIs" dxfId="138" priority="486" stopIfTrue="1" operator="equal">
      <formula>#REF!</formula>
    </cfRule>
  </conditionalFormatting>
  <conditionalFormatting sqref="BC35:BC38">
    <cfRule type="cellIs" dxfId="137" priority="491" stopIfTrue="1" operator="equal">
      <formula>BC$39</formula>
    </cfRule>
    <cfRule type="cellIs" dxfId="136" priority="492" stopIfTrue="1" operator="equal">
      <formula>#REF!</formula>
    </cfRule>
  </conditionalFormatting>
  <conditionalFormatting sqref="BD35:BD38 BA35:BA38 O35:Q38 AR35:AR38">
    <cfRule type="cellIs" dxfId="135" priority="493" stopIfTrue="1" operator="equal">
      <formula>O$39</formula>
    </cfRule>
    <cfRule type="cellIs" dxfId="134" priority="494" stopIfTrue="1" operator="equal">
      <formula>#REF!</formula>
    </cfRule>
  </conditionalFormatting>
  <conditionalFormatting sqref="J35:J38">
    <cfRule type="cellIs" dxfId="133" priority="501" stopIfTrue="1" operator="equal">
      <formula>J$39</formula>
    </cfRule>
    <cfRule type="cellIs" dxfId="132" priority="502" stopIfTrue="1" operator="equal">
      <formula>#REF!</formula>
    </cfRule>
  </conditionalFormatting>
  <conditionalFormatting sqref="AY35:AY38 AS35:AU38">
    <cfRule type="cellIs" dxfId="131" priority="503" stopIfTrue="1" operator="equal">
      <formula>AS$39</formula>
    </cfRule>
    <cfRule type="cellIs" dxfId="130" priority="504" stopIfTrue="1" operator="equal">
      <formula>#REF!</formula>
    </cfRule>
  </conditionalFormatting>
  <conditionalFormatting sqref="N35:N38 BP35:BP38">
    <cfRule type="cellIs" dxfId="129" priority="507" stopIfTrue="1" operator="equal">
      <formula>N$39</formula>
    </cfRule>
    <cfRule type="cellIs" dxfId="128" priority="508" stopIfTrue="1" operator="equal">
      <formula>#REF!</formula>
    </cfRule>
  </conditionalFormatting>
  <conditionalFormatting sqref="AU35:AU38">
    <cfRule type="cellIs" dxfId="127" priority="511" stopIfTrue="1" operator="equal">
      <formula>AW$39</formula>
    </cfRule>
    <cfRule type="cellIs" dxfId="126" priority="512" stopIfTrue="1" operator="equal">
      <formula>#REF!</formula>
    </cfRule>
  </conditionalFormatting>
  <conditionalFormatting sqref="AL35:AL38">
    <cfRule type="cellIs" dxfId="125" priority="513" stopIfTrue="1" operator="equal">
      <formula>AL$39</formula>
    </cfRule>
    <cfRule type="cellIs" dxfId="124" priority="514" stopIfTrue="1" operator="equal">
      <formula>#REF!</formula>
    </cfRule>
  </conditionalFormatting>
  <conditionalFormatting sqref="AW35:AW38 AV35">
    <cfRule type="cellIs" dxfId="123" priority="515" stopIfTrue="1" operator="equal">
      <formula>#REF!</formula>
    </cfRule>
    <cfRule type="cellIs" dxfId="122" priority="516" stopIfTrue="1" operator="equal">
      <formula>#REF!</formula>
    </cfRule>
  </conditionalFormatting>
  <printOptions horizontalCentered="1" verticalCentered="1"/>
  <pageMargins left="0.68" right="0.74803149606299213" top="0.98425196850393704" bottom="0.77" header="0.51181102362204722" footer="0.51181102362204722"/>
  <pageSetup paperSize="9" scale="67" orientation="landscape" r:id="rId1"/>
  <headerFooter alignWithMargins="0"/>
  <colBreaks count="6" manualBreakCount="6">
    <brk id="14" max="44" man="1"/>
    <brk id="26" max="44" man="1"/>
    <brk id="35" max="42" man="1"/>
    <brk id="47" max="42" man="1"/>
    <brk id="65" max="42" man="1"/>
    <brk id="78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F46"/>
  <sheetViews>
    <sheetView view="pageBreakPreview" topLeftCell="AW1" zoomScale="60" zoomScaleNormal="100" workbookViewId="0">
      <selection activeCell="BS55" sqref="BS55"/>
    </sheetView>
  </sheetViews>
  <sheetFormatPr defaultColWidth="12.7109375" defaultRowHeight="12.75"/>
  <cols>
    <col min="1" max="1" width="11.42578125" style="27" customWidth="1"/>
    <col min="2" max="2" width="8" style="27" customWidth="1"/>
    <col min="3" max="3" width="10.42578125" style="27" customWidth="1"/>
    <col min="4" max="4" width="9.28515625" style="2" customWidth="1"/>
    <col min="5" max="5" width="9" style="2" customWidth="1"/>
    <col min="6" max="6" width="11.28515625" style="2" customWidth="1"/>
    <col min="7" max="7" width="9.140625" style="2" customWidth="1"/>
    <col min="8" max="9" width="7.5703125" style="2" bestFit="1" customWidth="1"/>
    <col min="10" max="10" width="11.28515625" style="2" customWidth="1"/>
    <col min="11" max="11" width="8" style="2" customWidth="1"/>
    <col min="12" max="12" width="9.140625" style="2" customWidth="1"/>
    <col min="13" max="13" width="10.5703125" style="2" customWidth="1"/>
    <col min="14" max="14" width="11.7109375" style="2" bestFit="1" customWidth="1"/>
    <col min="15" max="15" width="10.7109375" style="5" bestFit="1" customWidth="1"/>
    <col min="16" max="17" width="10.7109375" style="5" customWidth="1"/>
    <col min="18" max="18" width="11.140625" style="2" customWidth="1"/>
    <col min="19" max="23" width="9.140625" style="2" customWidth="1"/>
    <col min="24" max="24" width="8.5703125" style="2" customWidth="1"/>
    <col min="25" max="25" width="7" style="2" bestFit="1" customWidth="1"/>
    <col min="26" max="26" width="11.7109375" style="2" bestFit="1" customWidth="1"/>
    <col min="27" max="31" width="9.140625" style="2" customWidth="1"/>
    <col min="32" max="32" width="8.5703125" style="2" bestFit="1" customWidth="1"/>
    <col min="33" max="34" width="9.140625" style="2" customWidth="1"/>
    <col min="35" max="35" width="12.5703125" style="2" bestFit="1" customWidth="1"/>
    <col min="36" max="37" width="9.140625" style="2" customWidth="1"/>
    <col min="38" max="39" width="9.28515625" style="2" bestFit="1" customWidth="1"/>
    <col min="40" max="40" width="8.85546875" style="2" bestFit="1" customWidth="1"/>
    <col min="41" max="41" width="9.28515625" style="2" bestFit="1" customWidth="1"/>
    <col min="42" max="42" width="8.140625" style="2" bestFit="1" customWidth="1"/>
    <col min="43" max="43" width="9.42578125" style="2" customWidth="1"/>
    <col min="44" max="44" width="11.85546875" style="2" bestFit="1" customWidth="1"/>
    <col min="45" max="45" width="12.5703125" style="2" customWidth="1"/>
    <col min="46" max="47" width="14.42578125" style="2" customWidth="1"/>
    <col min="48" max="48" width="14.140625" style="2" customWidth="1"/>
    <col min="49" max="49" width="10.140625" style="2" customWidth="1"/>
    <col min="50" max="52" width="9.28515625" style="2" bestFit="1" customWidth="1"/>
    <col min="53" max="53" width="10.28515625" style="2" customWidth="1"/>
    <col min="54" max="54" width="8.7109375" style="2" bestFit="1" customWidth="1"/>
    <col min="55" max="55" width="9.85546875" style="2" bestFit="1" customWidth="1"/>
    <col min="56" max="58" width="9.28515625" style="2" bestFit="1" customWidth="1"/>
    <col min="59" max="59" width="8.85546875" style="2" customWidth="1"/>
    <col min="60" max="60" width="11.140625" style="2" customWidth="1"/>
    <col min="61" max="64" width="9.140625" style="2" customWidth="1"/>
    <col min="65" max="65" width="10.85546875" style="2" customWidth="1"/>
    <col min="66" max="67" width="9.85546875" style="2" bestFit="1" customWidth="1"/>
    <col min="68" max="68" width="11" style="2" customWidth="1"/>
    <col min="69" max="69" width="10.5703125" style="5" customWidth="1"/>
    <col min="70" max="70" width="10.42578125" style="5" bestFit="1" customWidth="1"/>
    <col min="71" max="75" width="11.42578125" style="5" customWidth="1"/>
    <col min="76" max="76" width="8.5703125" style="5" bestFit="1" customWidth="1"/>
    <col min="77" max="77" width="8.5703125" style="5" customWidth="1"/>
    <col min="78" max="78" width="10.7109375" style="5" customWidth="1"/>
    <col min="79" max="79" width="11.7109375" style="5" bestFit="1" customWidth="1"/>
    <col min="80" max="81" width="12.7109375" style="2"/>
    <col min="82" max="82" width="23.5703125" style="2" customWidth="1"/>
    <col min="83" max="83" width="12.7109375" style="2"/>
    <col min="84" max="84" width="12.85546875" style="2" bestFit="1" customWidth="1"/>
    <col min="85" max="16384" width="12.7109375" style="2"/>
  </cols>
  <sheetData>
    <row r="1" spans="1:82">
      <c r="A1" s="1"/>
      <c r="B1" s="1"/>
      <c r="C1" s="1"/>
      <c r="H1" s="3"/>
      <c r="I1" s="4"/>
    </row>
    <row r="2" spans="1:82" s="6" customFormat="1" ht="15.75">
      <c r="B2" s="7"/>
      <c r="C2" s="7"/>
      <c r="D2" s="7"/>
      <c r="E2" s="7"/>
      <c r="F2" s="7"/>
      <c r="G2" s="7"/>
      <c r="H2" s="7"/>
      <c r="I2" s="7" t="s">
        <v>0</v>
      </c>
      <c r="J2" s="7"/>
      <c r="K2" s="7"/>
      <c r="L2" s="7"/>
      <c r="M2" s="7"/>
      <c r="N2" s="7"/>
      <c r="O2" s="7"/>
      <c r="P2" s="7"/>
      <c r="Q2" s="7"/>
      <c r="R2" s="7"/>
      <c r="S2" s="7"/>
      <c r="U2" s="7"/>
      <c r="V2" s="7"/>
      <c r="AB2" s="7" t="str">
        <f>$I2</f>
        <v>СВОДНАЯ  ВЕДОМОСТЬ</v>
      </c>
      <c r="AQ2" s="7" t="str">
        <f>$I2</f>
        <v>СВОДНАЯ  ВЕДОМОСТЬ</v>
      </c>
      <c r="BD2" s="7" t="str">
        <f>$I2</f>
        <v>СВОДНАЯ  ВЕДОМОСТЬ</v>
      </c>
      <c r="BN2" s="7"/>
      <c r="BT2" s="7" t="str">
        <f>$I2</f>
        <v>СВОДНАЯ  ВЕДОМОСТЬ</v>
      </c>
    </row>
    <row r="3" spans="1:82" s="6" customFormat="1">
      <c r="B3" s="8"/>
      <c r="C3" s="8"/>
      <c r="D3" s="8"/>
      <c r="E3" s="8"/>
      <c r="F3" s="8"/>
      <c r="G3" s="8"/>
      <c r="H3" s="8"/>
      <c r="I3" s="8" t="s">
        <v>80</v>
      </c>
      <c r="J3" s="8"/>
      <c r="K3" s="8"/>
      <c r="L3" s="8"/>
      <c r="M3" s="8"/>
      <c r="N3" s="8"/>
      <c r="O3" s="8"/>
      <c r="P3" s="8"/>
      <c r="Q3" s="8"/>
      <c r="R3" s="8"/>
      <c r="S3" s="8"/>
      <c r="U3" s="8"/>
      <c r="V3" s="8"/>
      <c r="AB3" s="8" t="str">
        <f>$I3</f>
        <v>РЕЗУЛЬТАТОВ  ЗАМЕРА РЕАКТИВНОЙ  МОЩНОСТИ</v>
      </c>
      <c r="AQ3" s="8" t="str">
        <f>$I3</f>
        <v>РЕЗУЛЬТАТОВ  ЗАМЕРА РЕАКТИВНОЙ  МОЩНОСТИ</v>
      </c>
      <c r="BD3" s="8" t="str">
        <f>$I3</f>
        <v>РЕЗУЛЬТАТОВ  ЗАМЕРА РЕАКТИВНОЙ  МОЩНОСТИ</v>
      </c>
      <c r="BN3" s="8"/>
      <c r="BT3" s="8" t="str">
        <f>$I3</f>
        <v>РЕЗУЛЬТАТОВ  ЗАМЕРА РЕАКТИВНОЙ  МОЩНОСТИ</v>
      </c>
    </row>
    <row r="4" spans="1:82" s="9" customFormat="1">
      <c r="B4" s="8"/>
      <c r="C4" s="8"/>
      <c r="D4" s="8"/>
      <c r="E4" s="8"/>
      <c r="F4" s="8"/>
      <c r="G4" s="8"/>
      <c r="H4" s="8"/>
      <c r="I4" s="8" t="s">
        <v>78</v>
      </c>
      <c r="J4" s="8"/>
      <c r="K4" s="8"/>
      <c r="L4" s="8"/>
      <c r="M4" s="8"/>
      <c r="N4" s="8"/>
      <c r="O4" s="8"/>
      <c r="P4" s="8"/>
      <c r="Q4" s="8"/>
      <c r="R4" s="8"/>
      <c r="S4" s="8"/>
      <c r="U4" s="8"/>
      <c r="V4" s="8"/>
      <c r="AB4" s="8" t="str">
        <f>$I4</f>
        <v xml:space="preserve">за  15 июня 2016 года (время московское). </v>
      </c>
      <c r="AQ4" s="8" t="str">
        <f>$I4</f>
        <v xml:space="preserve">за  15 июня 2016 года (время московское). </v>
      </c>
      <c r="BD4" s="8" t="str">
        <f>$I4</f>
        <v xml:space="preserve">за  15 июня 2016 года (время московское). </v>
      </c>
      <c r="BN4" s="8"/>
      <c r="BT4" s="8" t="str">
        <f>$I4</f>
        <v xml:space="preserve">за  15 июня 2016 года (время московское). </v>
      </c>
    </row>
    <row r="5" spans="1:82" s="10" customFormat="1" ht="15.75">
      <c r="B5" s="11"/>
      <c r="C5" s="11"/>
      <c r="D5" s="11"/>
      <c r="E5" s="11"/>
      <c r="F5" s="11"/>
      <c r="G5" s="11"/>
      <c r="H5" s="11"/>
      <c r="I5" s="11" t="s">
        <v>79</v>
      </c>
      <c r="J5" s="11"/>
      <c r="K5" s="11"/>
      <c r="L5" s="11"/>
      <c r="M5" s="11"/>
      <c r="N5" s="39"/>
      <c r="O5" s="11"/>
      <c r="P5" s="11"/>
      <c r="Q5" s="11"/>
      <c r="R5" s="11"/>
      <c r="S5" s="11"/>
      <c r="U5" s="11"/>
      <c r="V5" s="11"/>
      <c r="AB5" s="11" t="str">
        <f>$I5</f>
        <v>по  АО  "Черногорэнерго".</v>
      </c>
      <c r="AQ5" s="11" t="str">
        <f>$I5</f>
        <v>по  АО  "Черногорэнерго".</v>
      </c>
      <c r="BD5" s="11" t="str">
        <f>$I5</f>
        <v>по  АО  "Черногорэнерго".</v>
      </c>
      <c r="BN5" s="11"/>
      <c r="BT5" s="11" t="str">
        <f>$I5</f>
        <v>по  АО  "Черногорэнерго".</v>
      </c>
    </row>
    <row r="6" spans="1:82">
      <c r="A6" s="12"/>
      <c r="B6" s="12"/>
      <c r="C6" s="12"/>
      <c r="G6" s="13"/>
      <c r="AV6" s="14"/>
    </row>
    <row r="7" spans="1:82">
      <c r="A7" s="15"/>
      <c r="B7" s="15"/>
      <c r="C7" s="15"/>
      <c r="D7" s="15"/>
      <c r="E7" s="15"/>
      <c r="G7" s="15"/>
      <c r="H7" s="15"/>
    </row>
    <row r="8" spans="1:82" s="16" customFormat="1" ht="45" customHeight="1">
      <c r="A8" s="62" t="s">
        <v>2</v>
      </c>
      <c r="B8" s="63" t="s">
        <v>3</v>
      </c>
      <c r="C8" s="50" t="s">
        <v>4</v>
      </c>
      <c r="D8" s="52" t="s">
        <v>5</v>
      </c>
      <c r="E8" s="53"/>
      <c r="F8" s="53"/>
      <c r="G8" s="53"/>
      <c r="H8" s="53"/>
      <c r="I8" s="53"/>
      <c r="J8" s="53"/>
      <c r="K8" s="53"/>
      <c r="L8" s="53"/>
      <c r="M8" s="53"/>
      <c r="N8" s="50" t="s">
        <v>5</v>
      </c>
      <c r="O8" s="58" t="s">
        <v>6</v>
      </c>
      <c r="P8" s="59"/>
      <c r="Q8" s="60" t="s">
        <v>6</v>
      </c>
      <c r="R8" s="52" t="s">
        <v>7</v>
      </c>
      <c r="S8" s="53"/>
      <c r="T8" s="53"/>
      <c r="U8" s="53"/>
      <c r="V8" s="53"/>
      <c r="W8" s="53"/>
      <c r="X8" s="53"/>
      <c r="Y8" s="54"/>
      <c r="Z8" s="50" t="s">
        <v>8</v>
      </c>
      <c r="AA8" s="52" t="s">
        <v>9</v>
      </c>
      <c r="AB8" s="53"/>
      <c r="AC8" s="53"/>
      <c r="AD8" s="53"/>
      <c r="AE8" s="53"/>
      <c r="AF8" s="53"/>
      <c r="AG8" s="53"/>
      <c r="AH8" s="54"/>
      <c r="AI8" s="50" t="s">
        <v>10</v>
      </c>
      <c r="AJ8" s="51" t="s">
        <v>11</v>
      </c>
      <c r="AK8" s="51"/>
      <c r="AL8" s="51"/>
      <c r="AM8" s="51"/>
      <c r="AN8" s="51"/>
      <c r="AO8" s="51"/>
      <c r="AP8" s="51"/>
      <c r="AQ8" s="51"/>
      <c r="AR8" s="50" t="s">
        <v>12</v>
      </c>
      <c r="AS8" s="52" t="s">
        <v>13</v>
      </c>
      <c r="AT8" s="53"/>
      <c r="AU8" s="50" t="s">
        <v>13</v>
      </c>
      <c r="AV8" s="51" t="s">
        <v>14</v>
      </c>
      <c r="AW8" s="51"/>
      <c r="AX8" s="51"/>
      <c r="AY8" s="51"/>
      <c r="AZ8" s="51"/>
      <c r="BA8" s="50" t="s">
        <v>14</v>
      </c>
      <c r="BB8" s="51" t="s">
        <v>15</v>
      </c>
      <c r="BC8" s="51"/>
      <c r="BD8" s="51"/>
      <c r="BE8" s="51"/>
      <c r="BF8" s="51"/>
      <c r="BG8" s="51"/>
      <c r="BH8" s="50" t="s">
        <v>15</v>
      </c>
      <c r="BI8" s="52" t="s">
        <v>16</v>
      </c>
      <c r="BJ8" s="53"/>
      <c r="BK8" s="53"/>
      <c r="BL8" s="54"/>
      <c r="BM8" s="50" t="s">
        <v>16</v>
      </c>
      <c r="BN8" s="51" t="s">
        <v>17</v>
      </c>
      <c r="BO8" s="51"/>
      <c r="BP8" s="50" t="s">
        <v>17</v>
      </c>
      <c r="BQ8" s="55" t="s">
        <v>18</v>
      </c>
      <c r="BR8" s="56"/>
      <c r="BS8" s="56"/>
      <c r="BT8" s="56"/>
      <c r="BU8" s="56"/>
      <c r="BV8" s="56"/>
      <c r="BW8" s="56"/>
      <c r="BX8" s="57"/>
      <c r="BY8" s="50" t="s">
        <v>18</v>
      </c>
      <c r="BZ8" s="50"/>
      <c r="CA8" s="50"/>
      <c r="CB8" s="16" t="s">
        <v>66</v>
      </c>
    </row>
    <row r="9" spans="1:82" ht="25.5">
      <c r="A9" s="62"/>
      <c r="B9" s="63"/>
      <c r="C9" s="50"/>
      <c r="D9" s="17" t="s">
        <v>20</v>
      </c>
      <c r="E9" s="17" t="s">
        <v>21</v>
      </c>
      <c r="F9" s="17" t="s">
        <v>22</v>
      </c>
      <c r="G9" s="17" t="s">
        <v>23</v>
      </c>
      <c r="H9" s="17" t="s">
        <v>24</v>
      </c>
      <c r="I9" s="17" t="s">
        <v>25</v>
      </c>
      <c r="J9" s="17" t="s">
        <v>26</v>
      </c>
      <c r="K9" s="17" t="s">
        <v>27</v>
      </c>
      <c r="L9" s="17" t="s">
        <v>28</v>
      </c>
      <c r="M9" s="17" t="s">
        <v>29</v>
      </c>
      <c r="N9" s="50"/>
      <c r="O9" s="17" t="s">
        <v>30</v>
      </c>
      <c r="P9" s="17" t="s">
        <v>31</v>
      </c>
      <c r="Q9" s="61"/>
      <c r="R9" s="17" t="s">
        <v>20</v>
      </c>
      <c r="S9" s="17" t="s">
        <v>21</v>
      </c>
      <c r="T9" s="17" t="s">
        <v>22</v>
      </c>
      <c r="U9" s="17" t="s">
        <v>23</v>
      </c>
      <c r="V9" s="17" t="s">
        <v>32</v>
      </c>
      <c r="W9" s="17" t="s">
        <v>33</v>
      </c>
      <c r="X9" s="17" t="s">
        <v>24</v>
      </c>
      <c r="Y9" s="17" t="s">
        <v>25</v>
      </c>
      <c r="Z9" s="50"/>
      <c r="AA9" s="17" t="s">
        <v>20</v>
      </c>
      <c r="AB9" s="17" t="s">
        <v>21</v>
      </c>
      <c r="AC9" s="17" t="s">
        <v>22</v>
      </c>
      <c r="AD9" s="17" t="s">
        <v>23</v>
      </c>
      <c r="AE9" s="17" t="s">
        <v>32</v>
      </c>
      <c r="AF9" s="17" t="s">
        <v>33</v>
      </c>
      <c r="AG9" s="17" t="s">
        <v>24</v>
      </c>
      <c r="AH9" s="17" t="s">
        <v>25</v>
      </c>
      <c r="AI9" s="50"/>
      <c r="AJ9" s="17" t="s">
        <v>20</v>
      </c>
      <c r="AK9" s="17" t="s">
        <v>21</v>
      </c>
      <c r="AL9" s="17" t="s">
        <v>22</v>
      </c>
      <c r="AM9" s="17" t="s">
        <v>23</v>
      </c>
      <c r="AN9" s="17" t="s">
        <v>32</v>
      </c>
      <c r="AO9" s="17" t="s">
        <v>33</v>
      </c>
      <c r="AP9" s="17" t="s">
        <v>24</v>
      </c>
      <c r="AQ9" s="17" t="s">
        <v>25</v>
      </c>
      <c r="AR9" s="50"/>
      <c r="AS9" s="17" t="s">
        <v>34</v>
      </c>
      <c r="AT9" s="17" t="s">
        <v>65</v>
      </c>
      <c r="AU9" s="50"/>
      <c r="AV9" s="17" t="s">
        <v>67</v>
      </c>
      <c r="AW9" s="17" t="s">
        <v>68</v>
      </c>
      <c r="AX9" s="17" t="s">
        <v>20</v>
      </c>
      <c r="AY9" s="17" t="s">
        <v>22</v>
      </c>
      <c r="AZ9" s="17" t="s">
        <v>23</v>
      </c>
      <c r="BA9" s="50"/>
      <c r="BB9" s="17" t="s">
        <v>20</v>
      </c>
      <c r="BC9" s="17" t="s">
        <v>35</v>
      </c>
      <c r="BD9" s="17" t="s">
        <v>22</v>
      </c>
      <c r="BE9" s="17" t="s">
        <v>23</v>
      </c>
      <c r="BF9" s="17" t="s">
        <v>32</v>
      </c>
      <c r="BG9" s="17" t="s">
        <v>33</v>
      </c>
      <c r="BH9" s="50"/>
      <c r="BI9" s="17" t="s">
        <v>20</v>
      </c>
      <c r="BJ9" s="17" t="s">
        <v>21</v>
      </c>
      <c r="BK9" s="17" t="s">
        <v>22</v>
      </c>
      <c r="BL9" s="17" t="s">
        <v>23</v>
      </c>
      <c r="BM9" s="50"/>
      <c r="BN9" s="17" t="s">
        <v>36</v>
      </c>
      <c r="BO9" s="17" t="s">
        <v>37</v>
      </c>
      <c r="BP9" s="50"/>
      <c r="BQ9" s="17" t="s">
        <v>20</v>
      </c>
      <c r="BR9" s="17" t="s">
        <v>21</v>
      </c>
      <c r="BS9" s="17" t="s">
        <v>22</v>
      </c>
      <c r="BT9" s="17" t="s">
        <v>23</v>
      </c>
      <c r="BU9" s="17" t="s">
        <v>32</v>
      </c>
      <c r="BV9" s="17" t="s">
        <v>33</v>
      </c>
      <c r="BW9" s="17" t="s">
        <v>24</v>
      </c>
      <c r="BX9" s="17" t="s">
        <v>25</v>
      </c>
      <c r="BY9" s="50"/>
      <c r="BZ9" s="50"/>
      <c r="CA9" s="50"/>
    </row>
    <row r="10" spans="1:82" s="5" customFormat="1" ht="12" customHeight="1">
      <c r="A10" s="18"/>
      <c r="B10" s="19" t="s">
        <v>38</v>
      </c>
      <c r="C10" s="19" t="s">
        <v>39</v>
      </c>
      <c r="D10" s="19" t="s">
        <v>39</v>
      </c>
      <c r="E10" s="19" t="s">
        <v>39</v>
      </c>
      <c r="F10" s="19" t="s">
        <v>39</v>
      </c>
      <c r="G10" s="19" t="s">
        <v>39</v>
      </c>
      <c r="H10" s="19" t="s">
        <v>39</v>
      </c>
      <c r="I10" s="19" t="s">
        <v>39</v>
      </c>
      <c r="J10" s="19" t="s">
        <v>39</v>
      </c>
      <c r="K10" s="19" t="s">
        <v>39</v>
      </c>
      <c r="L10" s="19" t="s">
        <v>39</v>
      </c>
      <c r="M10" s="19" t="s">
        <v>39</v>
      </c>
      <c r="N10" s="19" t="s">
        <v>39</v>
      </c>
      <c r="O10" s="19" t="s">
        <v>39</v>
      </c>
      <c r="P10" s="19" t="s">
        <v>39</v>
      </c>
      <c r="Q10" s="19" t="s">
        <v>39</v>
      </c>
      <c r="R10" s="19" t="s">
        <v>39</v>
      </c>
      <c r="S10" s="19" t="s">
        <v>39</v>
      </c>
      <c r="T10" s="19" t="s">
        <v>39</v>
      </c>
      <c r="U10" s="19" t="s">
        <v>39</v>
      </c>
      <c r="V10" s="19" t="s">
        <v>39</v>
      </c>
      <c r="W10" s="19" t="s">
        <v>39</v>
      </c>
      <c r="X10" s="19" t="s">
        <v>39</v>
      </c>
      <c r="Y10" s="19" t="s">
        <v>39</v>
      </c>
      <c r="Z10" s="19" t="s">
        <v>39</v>
      </c>
      <c r="AA10" s="19" t="s">
        <v>39</v>
      </c>
      <c r="AB10" s="19" t="s">
        <v>39</v>
      </c>
      <c r="AC10" s="19" t="s">
        <v>39</v>
      </c>
      <c r="AD10" s="19" t="s">
        <v>39</v>
      </c>
      <c r="AE10" s="19" t="s">
        <v>39</v>
      </c>
      <c r="AF10" s="19" t="s">
        <v>39</v>
      </c>
      <c r="AG10" s="19" t="s">
        <v>39</v>
      </c>
      <c r="AH10" s="19" t="s">
        <v>39</v>
      </c>
      <c r="AI10" s="19" t="s">
        <v>39</v>
      </c>
      <c r="AJ10" s="19" t="s">
        <v>39</v>
      </c>
      <c r="AK10" s="19" t="s">
        <v>39</v>
      </c>
      <c r="AL10" s="19" t="s">
        <v>39</v>
      </c>
      <c r="AM10" s="19" t="s">
        <v>39</v>
      </c>
      <c r="AN10" s="19" t="s">
        <v>39</v>
      </c>
      <c r="AO10" s="19" t="s">
        <v>39</v>
      </c>
      <c r="AP10" s="19" t="s">
        <v>39</v>
      </c>
      <c r="AQ10" s="19" t="s">
        <v>39</v>
      </c>
      <c r="AR10" s="19" t="s">
        <v>39</v>
      </c>
      <c r="AS10" s="19" t="s">
        <v>39</v>
      </c>
      <c r="AT10" s="19" t="s">
        <v>39</v>
      </c>
      <c r="AU10" s="19" t="s">
        <v>39</v>
      </c>
      <c r="AV10" s="19" t="s">
        <v>39</v>
      </c>
      <c r="AW10" s="19" t="s">
        <v>39</v>
      </c>
      <c r="AX10" s="19" t="s">
        <v>39</v>
      </c>
      <c r="AY10" s="19" t="s">
        <v>39</v>
      </c>
      <c r="AZ10" s="19" t="s">
        <v>39</v>
      </c>
      <c r="BA10" s="19" t="s">
        <v>39</v>
      </c>
      <c r="BB10" s="19" t="s">
        <v>39</v>
      </c>
      <c r="BC10" s="19" t="s">
        <v>39</v>
      </c>
      <c r="BD10" s="19" t="s">
        <v>39</v>
      </c>
      <c r="BE10" s="19" t="s">
        <v>39</v>
      </c>
      <c r="BF10" s="19" t="s">
        <v>39</v>
      </c>
      <c r="BG10" s="19" t="s">
        <v>39</v>
      </c>
      <c r="BH10" s="19" t="s">
        <v>39</v>
      </c>
      <c r="BI10" s="19" t="s">
        <v>39</v>
      </c>
      <c r="BJ10" s="19" t="s">
        <v>39</v>
      </c>
      <c r="BK10" s="19" t="s">
        <v>39</v>
      </c>
      <c r="BL10" s="19" t="s">
        <v>39</v>
      </c>
      <c r="BM10" s="19" t="s">
        <v>39</v>
      </c>
      <c r="BN10" s="19" t="s">
        <v>39</v>
      </c>
      <c r="BO10" s="19" t="s">
        <v>39</v>
      </c>
      <c r="BP10" s="19" t="s">
        <v>39</v>
      </c>
      <c r="BQ10" s="19" t="s">
        <v>39</v>
      </c>
      <c r="BR10" s="19" t="s">
        <v>39</v>
      </c>
      <c r="BS10" s="19" t="s">
        <v>39</v>
      </c>
      <c r="BT10" s="19" t="s">
        <v>39</v>
      </c>
      <c r="BU10" s="19" t="s">
        <v>39</v>
      </c>
      <c r="BV10" s="19" t="s">
        <v>39</v>
      </c>
      <c r="BW10" s="19" t="s">
        <v>39</v>
      </c>
      <c r="BX10" s="19" t="s">
        <v>39</v>
      </c>
      <c r="BY10" s="19" t="s">
        <v>39</v>
      </c>
      <c r="BZ10" s="19"/>
      <c r="CA10" s="19"/>
    </row>
    <row r="11" spans="1:82" s="5" customFormat="1" ht="12.75" customHeight="1">
      <c r="A11" s="20">
        <f>'Замер Актив 15 ИЮНЯ 2016'!A11</f>
        <v>42536</v>
      </c>
      <c r="B11" s="21" t="s">
        <v>40</v>
      </c>
      <c r="C11" s="22">
        <f>$N11+$Q11+$Z11+$AI11+$AR11+$AU11+$BA11+$BH11+$BM11+$BP11+$BY11</f>
        <v>18.082000000000001</v>
      </c>
      <c r="D11" s="44">
        <v>0</v>
      </c>
      <c r="E11" s="44">
        <v>1.891</v>
      </c>
      <c r="F11" s="44">
        <v>1.0920000000000001</v>
      </c>
      <c r="G11" s="44">
        <v>-0.63600000000000001</v>
      </c>
      <c r="H11" s="33">
        <v>0</v>
      </c>
      <c r="I11" s="33">
        <v>1E-3</v>
      </c>
      <c r="J11" s="33">
        <v>0.40400000000000003</v>
      </c>
      <c r="K11" s="33">
        <v>0.16600000000000001</v>
      </c>
      <c r="L11" s="33">
        <v>0</v>
      </c>
      <c r="M11" s="33">
        <v>0</v>
      </c>
      <c r="N11" s="33">
        <f>SUM(D11:M11)</f>
        <v>2.9179999999999997</v>
      </c>
      <c r="O11" s="33">
        <v>0.65700000000000003</v>
      </c>
      <c r="P11" s="33">
        <v>0.93899999999999995</v>
      </c>
      <c r="Q11" s="33">
        <f>O11+P11</f>
        <v>1.5960000000000001</v>
      </c>
      <c r="R11" s="33">
        <v>2.1970000000000001</v>
      </c>
      <c r="S11" s="33">
        <v>0</v>
      </c>
      <c r="T11" s="33">
        <v>1.038</v>
      </c>
      <c r="U11" s="33">
        <v>0</v>
      </c>
      <c r="V11" s="33">
        <v>0</v>
      </c>
      <c r="W11" s="33">
        <v>0</v>
      </c>
      <c r="X11" s="33">
        <v>0</v>
      </c>
      <c r="Y11" s="33">
        <v>0</v>
      </c>
      <c r="Z11" s="23">
        <f t="shared" ref="Z11:Z34" si="0">SUM(R11:Y11)</f>
        <v>3.2350000000000003</v>
      </c>
      <c r="AA11" s="33">
        <v>-1.768</v>
      </c>
      <c r="AB11" s="33">
        <v>1.3959999999999999</v>
      </c>
      <c r="AC11" s="33">
        <v>-1.278</v>
      </c>
      <c r="AD11" s="33">
        <v>-0.36299999999999999</v>
      </c>
      <c r="AE11" s="44">
        <v>1.0229999999999999</v>
      </c>
      <c r="AF11" s="44">
        <v>0</v>
      </c>
      <c r="AG11" s="33">
        <v>3.0000000000000001E-3</v>
      </c>
      <c r="AH11" s="33">
        <v>2E-3</v>
      </c>
      <c r="AI11" s="23">
        <f t="shared" ref="AI11:AI34" si="1">SUM(AA11:AH11)</f>
        <v>-0.98499999999999999</v>
      </c>
      <c r="AJ11" s="33">
        <v>0.92400000000000004</v>
      </c>
      <c r="AK11" s="33">
        <v>-0.92200000000000004</v>
      </c>
      <c r="AL11" s="33">
        <v>-0.71799999999999997</v>
      </c>
      <c r="AM11" s="33">
        <v>2.4510000000000001</v>
      </c>
      <c r="AN11" s="33">
        <v>0.81</v>
      </c>
      <c r="AO11" s="33">
        <v>1.8360000000000001</v>
      </c>
      <c r="AP11" s="33">
        <v>0</v>
      </c>
      <c r="AQ11" s="33">
        <v>0</v>
      </c>
      <c r="AR11" s="23">
        <f t="shared" ref="AR11:AR34" si="2">SUM(AJ11:AQ11)</f>
        <v>4.3810000000000002</v>
      </c>
      <c r="AS11" s="33">
        <v>0.193</v>
      </c>
      <c r="AT11" s="33">
        <v>0</v>
      </c>
      <c r="AU11" s="23">
        <f>SUM(AS11:AT11)</f>
        <v>0.193</v>
      </c>
      <c r="AV11" s="44">
        <v>0</v>
      </c>
      <c r="AW11" s="44">
        <v>0</v>
      </c>
      <c r="AX11" s="33">
        <v>1.2310000000000001</v>
      </c>
      <c r="AY11" s="33">
        <v>0</v>
      </c>
      <c r="AZ11" s="33">
        <v>0</v>
      </c>
      <c r="BA11" s="23">
        <f>SUM(AV11:AZ11)</f>
        <v>1.2310000000000001</v>
      </c>
      <c r="BB11" s="33">
        <v>-0.44400000000000001</v>
      </c>
      <c r="BC11" s="33">
        <v>-0.73799999999999999</v>
      </c>
      <c r="BD11" s="33">
        <v>0.55200000000000005</v>
      </c>
      <c r="BE11" s="33">
        <v>-0.154</v>
      </c>
      <c r="BF11" s="44">
        <v>0</v>
      </c>
      <c r="BG11" s="44">
        <v>0.94399999999999995</v>
      </c>
      <c r="BH11" s="23">
        <f t="shared" ref="BH11:BH34" si="3">SUM(BB11:BG11)</f>
        <v>0.16000000000000003</v>
      </c>
      <c r="BI11" s="33">
        <v>-1.4E-2</v>
      </c>
      <c r="BJ11" s="33">
        <v>-0.308</v>
      </c>
      <c r="BK11" s="33">
        <v>0.28999999999999998</v>
      </c>
      <c r="BL11" s="33">
        <v>-0.14199999999999999</v>
      </c>
      <c r="BM11" s="23">
        <f t="shared" ref="BM11:BM34" si="4">SUM(BI11:BL11)</f>
        <v>-0.17400000000000002</v>
      </c>
      <c r="BN11" s="33">
        <v>2.2269999999999999</v>
      </c>
      <c r="BO11" s="33">
        <v>1.9970000000000001</v>
      </c>
      <c r="BP11" s="23">
        <f t="shared" ref="BP11:BP34" si="5">SUM(BN11:BO11)</f>
        <v>4.2240000000000002</v>
      </c>
      <c r="BQ11" s="33">
        <v>1.1850000000000001</v>
      </c>
      <c r="BR11" s="33">
        <v>-0.626</v>
      </c>
      <c r="BS11" s="33">
        <v>-1.117</v>
      </c>
      <c r="BT11" s="33">
        <v>1.633</v>
      </c>
      <c r="BU11" s="33">
        <v>5.8999999999999997E-2</v>
      </c>
      <c r="BV11" s="33">
        <v>0.16900000000000001</v>
      </c>
      <c r="BW11" s="33">
        <v>0</v>
      </c>
      <c r="BX11" s="33">
        <v>0</v>
      </c>
      <c r="BY11" s="23">
        <f>SUM(BQ11:BX11)</f>
        <v>1.3030000000000002</v>
      </c>
      <c r="BZ11" s="23"/>
      <c r="CA11" s="23"/>
      <c r="CB11" s="31">
        <f>$N11+$Q11+$Z11+$AI11+$AR11+$AU11+$BA11+$BH11+$BM11+$BP11+$BY11</f>
        <v>18.082000000000001</v>
      </c>
      <c r="CC11" s="5">
        <v>18082</v>
      </c>
      <c r="CD11" s="43">
        <f>CB11-CC11/1000</f>
        <v>0</v>
      </c>
    </row>
    <row r="12" spans="1:82" s="5" customFormat="1" ht="12.75" customHeight="1">
      <c r="A12" s="20">
        <f>'Замер Актив 15 ИЮНЯ 2016'!A12</f>
        <v>42536</v>
      </c>
      <c r="B12" s="21" t="s">
        <v>41</v>
      </c>
      <c r="C12" s="22">
        <f t="shared" ref="C12:C34" si="6">$N12+$Q12+$Z12+$AI12+$AR12+$AU12+$BA12+$BH12+$BM12+$BP12+$BY12</f>
        <v>18.501999999999999</v>
      </c>
      <c r="D12" s="44">
        <v>0</v>
      </c>
      <c r="E12" s="44">
        <v>1.8759999999999999</v>
      </c>
      <c r="F12" s="44">
        <v>1.054</v>
      </c>
      <c r="G12" s="44">
        <v>-0.63200000000000001</v>
      </c>
      <c r="H12" s="33">
        <v>1E-3</v>
      </c>
      <c r="I12" s="33">
        <v>0</v>
      </c>
      <c r="J12" s="33">
        <v>0.40100000000000002</v>
      </c>
      <c r="K12" s="33">
        <v>0.16200000000000001</v>
      </c>
      <c r="L12" s="33">
        <v>0</v>
      </c>
      <c r="M12" s="33">
        <v>0</v>
      </c>
      <c r="N12" s="33">
        <f t="shared" ref="N12:N34" si="7">SUM(D12:M12)</f>
        <v>2.8619999999999992</v>
      </c>
      <c r="O12" s="33">
        <v>0.82899999999999996</v>
      </c>
      <c r="P12" s="33">
        <v>0.93899999999999995</v>
      </c>
      <c r="Q12" s="33">
        <f t="shared" ref="Q12:Q34" si="8">O12+P12</f>
        <v>1.7679999999999998</v>
      </c>
      <c r="R12" s="33">
        <v>2.2389999999999999</v>
      </c>
      <c r="S12" s="33">
        <v>0</v>
      </c>
      <c r="T12" s="33">
        <v>1.1040000000000001</v>
      </c>
      <c r="U12" s="33">
        <v>0</v>
      </c>
      <c r="V12" s="33">
        <v>0</v>
      </c>
      <c r="W12" s="33">
        <v>0</v>
      </c>
      <c r="X12" s="33">
        <v>0</v>
      </c>
      <c r="Y12" s="33">
        <v>0</v>
      </c>
      <c r="Z12" s="23">
        <f t="shared" si="0"/>
        <v>3.343</v>
      </c>
      <c r="AA12" s="33">
        <v>-1.7749999999999999</v>
      </c>
      <c r="AB12" s="33">
        <v>1.413</v>
      </c>
      <c r="AC12" s="33">
        <v>-1.071</v>
      </c>
      <c r="AD12" s="33">
        <v>-0.74199999999999999</v>
      </c>
      <c r="AE12" s="44">
        <v>1.022</v>
      </c>
      <c r="AF12" s="44">
        <v>0</v>
      </c>
      <c r="AG12" s="33">
        <v>2E-3</v>
      </c>
      <c r="AH12" s="33">
        <v>1E-3</v>
      </c>
      <c r="AI12" s="23">
        <f t="shared" si="1"/>
        <v>-1.1499999999999999</v>
      </c>
      <c r="AJ12" s="33">
        <v>0.91800000000000004</v>
      </c>
      <c r="AK12" s="33">
        <v>-0.91500000000000004</v>
      </c>
      <c r="AL12" s="33">
        <v>-0.75</v>
      </c>
      <c r="AM12" s="33">
        <v>2.5539999999999998</v>
      </c>
      <c r="AN12" s="33">
        <v>0.79200000000000004</v>
      </c>
      <c r="AO12" s="33">
        <v>1.821</v>
      </c>
      <c r="AP12" s="33">
        <v>0</v>
      </c>
      <c r="AQ12" s="33">
        <v>0</v>
      </c>
      <c r="AR12" s="23">
        <f t="shared" si="2"/>
        <v>4.42</v>
      </c>
      <c r="AS12" s="33">
        <v>0.19500000000000001</v>
      </c>
      <c r="AT12" s="33">
        <v>0</v>
      </c>
      <c r="AU12" s="23">
        <f t="shared" ref="AU12:AU34" si="9">SUM(AS12:AT12)</f>
        <v>0.19500000000000001</v>
      </c>
      <c r="AV12" s="44">
        <v>0</v>
      </c>
      <c r="AW12" s="44">
        <v>0</v>
      </c>
      <c r="AX12" s="33">
        <v>1.266</v>
      </c>
      <c r="AY12" s="33">
        <v>0</v>
      </c>
      <c r="AZ12" s="33">
        <v>0</v>
      </c>
      <c r="BA12" s="23">
        <f t="shared" ref="BA12:BA34" si="10">SUM(AV12:AZ12)</f>
        <v>1.266</v>
      </c>
      <c r="BB12" s="33">
        <v>-0.44800000000000001</v>
      </c>
      <c r="BC12" s="33">
        <v>-0.72399999999999998</v>
      </c>
      <c r="BD12" s="33">
        <v>0.55300000000000005</v>
      </c>
      <c r="BE12" s="33">
        <v>8.4000000000000005E-2</v>
      </c>
      <c r="BF12" s="44">
        <v>0</v>
      </c>
      <c r="BG12" s="44">
        <v>0.94299999999999995</v>
      </c>
      <c r="BH12" s="23">
        <f t="shared" si="3"/>
        <v>0.40800000000000003</v>
      </c>
      <c r="BI12" s="33">
        <v>-1.2999999999999999E-2</v>
      </c>
      <c r="BJ12" s="33">
        <v>-0.308</v>
      </c>
      <c r="BK12" s="33">
        <v>0.28799999999999998</v>
      </c>
      <c r="BL12" s="33">
        <v>-0.14099999999999999</v>
      </c>
      <c r="BM12" s="23">
        <f t="shared" si="4"/>
        <v>-0.17400000000000002</v>
      </c>
      <c r="BN12" s="33">
        <v>2.2789999999999999</v>
      </c>
      <c r="BO12" s="33">
        <v>1.998</v>
      </c>
      <c r="BP12" s="23">
        <f t="shared" si="5"/>
        <v>4.2770000000000001</v>
      </c>
      <c r="BQ12" s="33">
        <v>1.1859999999999999</v>
      </c>
      <c r="BR12" s="33">
        <v>-0.64100000000000001</v>
      </c>
      <c r="BS12" s="33">
        <v>-1.115</v>
      </c>
      <c r="BT12" s="33">
        <v>1.631</v>
      </c>
      <c r="BU12" s="33">
        <v>5.8000000000000003E-2</v>
      </c>
      <c r="BV12" s="33">
        <v>0.16700000000000001</v>
      </c>
      <c r="BW12" s="33">
        <v>0</v>
      </c>
      <c r="BX12" s="33">
        <v>1E-3</v>
      </c>
      <c r="BY12" s="23">
        <f t="shared" ref="BY12:BY34" si="11">SUM(BQ12:BX12)</f>
        <v>1.2869999999999999</v>
      </c>
      <c r="BZ12" s="23"/>
      <c r="CA12" s="23"/>
      <c r="CB12" s="31">
        <f t="shared" ref="CB12:CB34" si="12">$N12+$Q12+$Z12+$AI12+$AR12+$AU12+$BA12+$BH12+$BM12+$BP12+$BY12</f>
        <v>18.501999999999999</v>
      </c>
      <c r="CC12" s="5">
        <v>18502</v>
      </c>
      <c r="CD12" s="43">
        <f t="shared" ref="CD12:CD34" si="13">CB12-CC12/1000</f>
        <v>0</v>
      </c>
    </row>
    <row r="13" spans="1:82" s="5" customFormat="1" ht="12.75" customHeight="1">
      <c r="A13" s="20">
        <f>'Замер Актив 15 ИЮНЯ 2016'!A13</f>
        <v>42536</v>
      </c>
      <c r="B13" s="21" t="s">
        <v>42</v>
      </c>
      <c r="C13" s="22">
        <f t="shared" si="6"/>
        <v>18.263999999999999</v>
      </c>
      <c r="D13" s="44">
        <v>0</v>
      </c>
      <c r="E13" s="44">
        <v>1.8819999999999999</v>
      </c>
      <c r="F13" s="44">
        <v>0.88</v>
      </c>
      <c r="G13" s="44">
        <v>-0.65</v>
      </c>
      <c r="H13" s="33">
        <v>0</v>
      </c>
      <c r="I13" s="33">
        <v>0</v>
      </c>
      <c r="J13" s="33">
        <v>0.40100000000000002</v>
      </c>
      <c r="K13" s="33">
        <v>0.16</v>
      </c>
      <c r="L13" s="33">
        <v>0</v>
      </c>
      <c r="M13" s="33">
        <v>0</v>
      </c>
      <c r="N13" s="33">
        <f t="shared" si="7"/>
        <v>2.673</v>
      </c>
      <c r="O13" s="33">
        <v>0.63600000000000001</v>
      </c>
      <c r="P13" s="33">
        <v>0.93200000000000005</v>
      </c>
      <c r="Q13" s="33">
        <f t="shared" si="8"/>
        <v>1.5680000000000001</v>
      </c>
      <c r="R13" s="33">
        <v>2.2679999999999998</v>
      </c>
      <c r="S13" s="33">
        <v>0</v>
      </c>
      <c r="T13" s="33">
        <v>0.95399999999999996</v>
      </c>
      <c r="U13" s="33">
        <v>0</v>
      </c>
      <c r="V13" s="33">
        <v>0</v>
      </c>
      <c r="W13" s="33">
        <v>0</v>
      </c>
      <c r="X13" s="33">
        <v>0</v>
      </c>
      <c r="Y13" s="33">
        <v>0</v>
      </c>
      <c r="Z13" s="23">
        <f t="shared" si="0"/>
        <v>3.2219999999999995</v>
      </c>
      <c r="AA13" s="33">
        <v>-1.7849999999999999</v>
      </c>
      <c r="AB13" s="33">
        <v>1.4079999999999999</v>
      </c>
      <c r="AC13" s="33">
        <v>-1.2869999999999999</v>
      </c>
      <c r="AD13" s="33">
        <v>-0.26400000000000001</v>
      </c>
      <c r="AE13" s="44">
        <v>1.0369999999999999</v>
      </c>
      <c r="AF13" s="44">
        <v>0</v>
      </c>
      <c r="AG13" s="33">
        <v>3.0000000000000001E-3</v>
      </c>
      <c r="AH13" s="33">
        <v>2E-3</v>
      </c>
      <c r="AI13" s="23">
        <f t="shared" si="1"/>
        <v>-0.88600000000000001</v>
      </c>
      <c r="AJ13" s="33">
        <v>0.92</v>
      </c>
      <c r="AK13" s="33">
        <v>-0.92400000000000004</v>
      </c>
      <c r="AL13" s="33">
        <v>-0.76200000000000001</v>
      </c>
      <c r="AM13" s="33">
        <v>2.492</v>
      </c>
      <c r="AN13" s="33">
        <v>0.80300000000000005</v>
      </c>
      <c r="AO13" s="33">
        <v>1.833</v>
      </c>
      <c r="AP13" s="33">
        <v>0</v>
      </c>
      <c r="AQ13" s="33">
        <v>0</v>
      </c>
      <c r="AR13" s="23">
        <f t="shared" si="2"/>
        <v>4.3620000000000001</v>
      </c>
      <c r="AS13" s="33">
        <v>0.186</v>
      </c>
      <c r="AT13" s="33">
        <v>0</v>
      </c>
      <c r="AU13" s="23">
        <f t="shared" si="9"/>
        <v>0.186</v>
      </c>
      <c r="AV13" s="44">
        <v>0</v>
      </c>
      <c r="AW13" s="44">
        <v>0</v>
      </c>
      <c r="AX13" s="33">
        <v>1.3620000000000001</v>
      </c>
      <c r="AY13" s="33">
        <v>0</v>
      </c>
      <c r="AZ13" s="33">
        <v>0</v>
      </c>
      <c r="BA13" s="23">
        <f t="shared" si="10"/>
        <v>1.3620000000000001</v>
      </c>
      <c r="BB13" s="33">
        <v>-0.44500000000000001</v>
      </c>
      <c r="BC13" s="33">
        <v>-0.75600000000000001</v>
      </c>
      <c r="BD13" s="33">
        <v>0.54800000000000004</v>
      </c>
      <c r="BE13" s="33">
        <v>0.112</v>
      </c>
      <c r="BF13" s="44">
        <v>0</v>
      </c>
      <c r="BG13" s="44">
        <v>0.95</v>
      </c>
      <c r="BH13" s="23">
        <f t="shared" si="3"/>
        <v>0.40899999999999992</v>
      </c>
      <c r="BI13" s="33">
        <v>1.2999999999999999E-2</v>
      </c>
      <c r="BJ13" s="33">
        <v>-0.307</v>
      </c>
      <c r="BK13" s="33">
        <v>0.28999999999999998</v>
      </c>
      <c r="BL13" s="33">
        <v>-0.14000000000000001</v>
      </c>
      <c r="BM13" s="23">
        <f t="shared" si="4"/>
        <v>-0.14400000000000002</v>
      </c>
      <c r="BN13" s="33">
        <v>2.2349999999999999</v>
      </c>
      <c r="BO13" s="33">
        <v>1.9890000000000001</v>
      </c>
      <c r="BP13" s="23">
        <f t="shared" si="5"/>
        <v>4.2240000000000002</v>
      </c>
      <c r="BQ13" s="33">
        <v>1.208</v>
      </c>
      <c r="BR13" s="33">
        <v>-0.65800000000000003</v>
      </c>
      <c r="BS13" s="33">
        <v>-1.1200000000000001</v>
      </c>
      <c r="BT13" s="33">
        <v>1.629</v>
      </c>
      <c r="BU13" s="33">
        <v>5.8999999999999997E-2</v>
      </c>
      <c r="BV13" s="33">
        <v>0.17</v>
      </c>
      <c r="BW13" s="33">
        <v>0</v>
      </c>
      <c r="BX13" s="33">
        <v>0</v>
      </c>
      <c r="BY13" s="23">
        <f t="shared" si="11"/>
        <v>1.2879999999999996</v>
      </c>
      <c r="BZ13" s="23"/>
      <c r="CA13" s="23"/>
      <c r="CB13" s="31">
        <f t="shared" si="12"/>
        <v>18.263999999999999</v>
      </c>
      <c r="CC13" s="5">
        <v>18264</v>
      </c>
      <c r="CD13" s="43">
        <f t="shared" si="13"/>
        <v>0</v>
      </c>
    </row>
    <row r="14" spans="1:82" s="5" customFormat="1" ht="12.75" customHeight="1">
      <c r="A14" s="20">
        <f>'Замер Актив 15 ИЮНЯ 2016'!A14</f>
        <v>42536</v>
      </c>
      <c r="B14" s="21" t="s">
        <v>43</v>
      </c>
      <c r="C14" s="22">
        <f t="shared" si="6"/>
        <v>18.18</v>
      </c>
      <c r="D14" s="44">
        <v>0</v>
      </c>
      <c r="E14" s="44">
        <v>1.8740000000000001</v>
      </c>
      <c r="F14" s="44">
        <v>0.92800000000000005</v>
      </c>
      <c r="G14" s="44">
        <v>-0.65200000000000002</v>
      </c>
      <c r="H14" s="33">
        <v>0</v>
      </c>
      <c r="I14" s="33">
        <v>1E-3</v>
      </c>
      <c r="J14" s="33">
        <v>0.40300000000000002</v>
      </c>
      <c r="K14" s="33">
        <v>0.16400000000000001</v>
      </c>
      <c r="L14" s="33">
        <v>0</v>
      </c>
      <c r="M14" s="33">
        <v>0</v>
      </c>
      <c r="N14" s="33">
        <f t="shared" si="7"/>
        <v>2.718</v>
      </c>
      <c r="O14" s="33">
        <v>0.67</v>
      </c>
      <c r="P14" s="33">
        <v>0.92600000000000005</v>
      </c>
      <c r="Q14" s="33">
        <f t="shared" si="8"/>
        <v>1.5960000000000001</v>
      </c>
      <c r="R14" s="33">
        <v>2.2759999999999998</v>
      </c>
      <c r="S14" s="33">
        <v>0</v>
      </c>
      <c r="T14" s="33">
        <v>1.083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23">
        <f t="shared" si="0"/>
        <v>3.359</v>
      </c>
      <c r="AA14" s="33">
        <v>-1.7849999999999999</v>
      </c>
      <c r="AB14" s="33">
        <v>1.379</v>
      </c>
      <c r="AC14" s="33">
        <v>-1.302</v>
      </c>
      <c r="AD14" s="33">
        <v>-0.87</v>
      </c>
      <c r="AE14" s="44">
        <v>1.04</v>
      </c>
      <c r="AF14" s="44">
        <v>0</v>
      </c>
      <c r="AG14" s="33">
        <v>3.0000000000000001E-3</v>
      </c>
      <c r="AH14" s="33">
        <v>2E-3</v>
      </c>
      <c r="AI14" s="23">
        <f t="shared" si="1"/>
        <v>-1.5329999999999999</v>
      </c>
      <c r="AJ14" s="33">
        <v>0.91100000000000003</v>
      </c>
      <c r="AK14" s="33">
        <v>-0.92</v>
      </c>
      <c r="AL14" s="33">
        <v>-0.74299999999999999</v>
      </c>
      <c r="AM14" s="33">
        <v>2.5139999999999998</v>
      </c>
      <c r="AN14" s="33">
        <v>0.81</v>
      </c>
      <c r="AO14" s="33">
        <v>1.8320000000000001</v>
      </c>
      <c r="AP14" s="33">
        <v>0</v>
      </c>
      <c r="AQ14" s="33">
        <v>0</v>
      </c>
      <c r="AR14" s="23">
        <f t="shared" si="2"/>
        <v>4.4039999999999999</v>
      </c>
      <c r="AS14" s="33">
        <v>0.191</v>
      </c>
      <c r="AT14" s="33">
        <v>0</v>
      </c>
      <c r="AU14" s="23">
        <f t="shared" si="9"/>
        <v>0.191</v>
      </c>
      <c r="AV14" s="44">
        <v>0</v>
      </c>
      <c r="AW14" s="44">
        <v>0</v>
      </c>
      <c r="AX14" s="33">
        <v>1.59</v>
      </c>
      <c r="AY14" s="33">
        <v>0</v>
      </c>
      <c r="AZ14" s="33">
        <v>0</v>
      </c>
      <c r="BA14" s="23">
        <f t="shared" si="10"/>
        <v>1.59</v>
      </c>
      <c r="BB14" s="33">
        <v>-0.434</v>
      </c>
      <c r="BC14" s="33">
        <v>-0.71499999999999997</v>
      </c>
      <c r="BD14" s="33">
        <v>0.54400000000000004</v>
      </c>
      <c r="BE14" s="33">
        <v>0.127</v>
      </c>
      <c r="BF14" s="44">
        <v>0</v>
      </c>
      <c r="BG14" s="44">
        <v>0.94299999999999995</v>
      </c>
      <c r="BH14" s="23">
        <f t="shared" si="3"/>
        <v>0.46499999999999997</v>
      </c>
      <c r="BI14" s="33">
        <v>1.4E-2</v>
      </c>
      <c r="BJ14" s="33">
        <v>-0.30599999999999999</v>
      </c>
      <c r="BK14" s="33">
        <v>0.28699999999999998</v>
      </c>
      <c r="BL14" s="33">
        <v>-0.14299999999999999</v>
      </c>
      <c r="BM14" s="23">
        <f t="shared" si="4"/>
        <v>-0.14799999999999999</v>
      </c>
      <c r="BN14" s="33">
        <v>2.262</v>
      </c>
      <c r="BO14" s="33">
        <v>1.98</v>
      </c>
      <c r="BP14" s="23">
        <f t="shared" si="5"/>
        <v>4.242</v>
      </c>
      <c r="BQ14" s="33">
        <v>1.206</v>
      </c>
      <c r="BR14" s="33">
        <v>-0.65100000000000002</v>
      </c>
      <c r="BS14" s="33">
        <v>-1.117</v>
      </c>
      <c r="BT14" s="33">
        <v>1.6259999999999999</v>
      </c>
      <c r="BU14" s="33">
        <v>5.8999999999999997E-2</v>
      </c>
      <c r="BV14" s="33">
        <v>0.17199999999999999</v>
      </c>
      <c r="BW14" s="33">
        <v>0</v>
      </c>
      <c r="BX14" s="33">
        <v>1E-3</v>
      </c>
      <c r="BY14" s="23">
        <f t="shared" si="11"/>
        <v>1.2959999999999996</v>
      </c>
      <c r="BZ14" s="23"/>
      <c r="CA14" s="23"/>
      <c r="CB14" s="31">
        <f t="shared" si="12"/>
        <v>18.18</v>
      </c>
      <c r="CC14" s="5">
        <v>18180</v>
      </c>
      <c r="CD14" s="43">
        <f t="shared" si="13"/>
        <v>0</v>
      </c>
    </row>
    <row r="15" spans="1:82" s="5" customFormat="1">
      <c r="A15" s="20">
        <f>'Замер Актив 15 ИЮНЯ 2016'!A15</f>
        <v>42536</v>
      </c>
      <c r="B15" s="21" t="s">
        <v>44</v>
      </c>
      <c r="C15" s="22">
        <f t="shared" si="6"/>
        <v>18.712</v>
      </c>
      <c r="D15" s="44">
        <v>0</v>
      </c>
      <c r="E15" s="44">
        <v>1.84</v>
      </c>
      <c r="F15" s="44">
        <v>0.92</v>
      </c>
      <c r="G15" s="44">
        <v>-0.65300000000000002</v>
      </c>
      <c r="H15" s="33">
        <v>1E-3</v>
      </c>
      <c r="I15" s="33">
        <v>0</v>
      </c>
      <c r="J15" s="33">
        <v>0.40500000000000003</v>
      </c>
      <c r="K15" s="33">
        <v>0.16600000000000001</v>
      </c>
      <c r="L15" s="33">
        <v>0</v>
      </c>
      <c r="M15" s="33">
        <v>0</v>
      </c>
      <c r="N15" s="33">
        <f t="shared" si="7"/>
        <v>2.6789999999999998</v>
      </c>
      <c r="O15" s="33">
        <v>0.91600000000000004</v>
      </c>
      <c r="P15" s="33">
        <v>0.92700000000000005</v>
      </c>
      <c r="Q15" s="33">
        <f t="shared" si="8"/>
        <v>1.843</v>
      </c>
      <c r="R15" s="33">
        <v>2.3519999999999999</v>
      </c>
      <c r="S15" s="33">
        <v>0</v>
      </c>
      <c r="T15" s="33">
        <v>1.0629999999999999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23">
        <f t="shared" si="0"/>
        <v>3.415</v>
      </c>
      <c r="AA15" s="33">
        <v>-1.7789999999999999</v>
      </c>
      <c r="AB15" s="33">
        <v>1.4</v>
      </c>
      <c r="AC15" s="33">
        <v>-1.2769999999999999</v>
      </c>
      <c r="AD15" s="33">
        <v>-0.31900000000000001</v>
      </c>
      <c r="AE15" s="44">
        <v>1.008</v>
      </c>
      <c r="AF15" s="44">
        <v>0</v>
      </c>
      <c r="AG15" s="33">
        <v>3.0000000000000001E-3</v>
      </c>
      <c r="AH15" s="33">
        <v>1E-3</v>
      </c>
      <c r="AI15" s="23">
        <f t="shared" si="1"/>
        <v>-0.96299999999999986</v>
      </c>
      <c r="AJ15" s="33">
        <v>0.89500000000000002</v>
      </c>
      <c r="AK15" s="33">
        <v>-0.93500000000000005</v>
      </c>
      <c r="AL15" s="33">
        <v>-0.75</v>
      </c>
      <c r="AM15" s="33">
        <v>2.5049999999999999</v>
      </c>
      <c r="AN15" s="33">
        <v>0.66600000000000004</v>
      </c>
      <c r="AO15" s="33">
        <v>1.7070000000000001</v>
      </c>
      <c r="AP15" s="33">
        <v>0</v>
      </c>
      <c r="AQ15" s="33">
        <v>0</v>
      </c>
      <c r="AR15" s="23">
        <f t="shared" si="2"/>
        <v>4.0880000000000001</v>
      </c>
      <c r="AS15" s="33">
        <v>0.214</v>
      </c>
      <c r="AT15" s="33">
        <v>0</v>
      </c>
      <c r="AU15" s="23">
        <f t="shared" si="9"/>
        <v>0.214</v>
      </c>
      <c r="AV15" s="44">
        <v>0</v>
      </c>
      <c r="AW15" s="44">
        <v>0</v>
      </c>
      <c r="AX15" s="33">
        <v>1.62</v>
      </c>
      <c r="AY15" s="33">
        <v>0</v>
      </c>
      <c r="AZ15" s="33">
        <v>0</v>
      </c>
      <c r="BA15" s="23">
        <f t="shared" si="10"/>
        <v>1.62</v>
      </c>
      <c r="BB15" s="33">
        <v>-0.437</v>
      </c>
      <c r="BC15" s="33">
        <v>-0.72</v>
      </c>
      <c r="BD15" s="33">
        <v>0.53900000000000003</v>
      </c>
      <c r="BE15" s="33">
        <v>0.151</v>
      </c>
      <c r="BF15" s="44">
        <v>0</v>
      </c>
      <c r="BG15" s="44">
        <v>0.94799999999999995</v>
      </c>
      <c r="BH15" s="23">
        <f t="shared" si="3"/>
        <v>0.48099999999999998</v>
      </c>
      <c r="BI15" s="33">
        <v>1.4E-2</v>
      </c>
      <c r="BJ15" s="33">
        <v>-0.30499999999999999</v>
      </c>
      <c r="BK15" s="33">
        <v>0.28499999999999998</v>
      </c>
      <c r="BL15" s="33">
        <v>-0.14000000000000001</v>
      </c>
      <c r="BM15" s="23">
        <f t="shared" si="4"/>
        <v>-0.14600000000000002</v>
      </c>
      <c r="BN15" s="33">
        <v>2.2170000000000001</v>
      </c>
      <c r="BO15" s="33">
        <v>1.962</v>
      </c>
      <c r="BP15" s="23">
        <f t="shared" si="5"/>
        <v>4.1790000000000003</v>
      </c>
      <c r="BQ15" s="33">
        <v>1.202</v>
      </c>
      <c r="BR15" s="33">
        <v>-0.64200000000000002</v>
      </c>
      <c r="BS15" s="33">
        <v>-1.113</v>
      </c>
      <c r="BT15" s="33">
        <v>1.6240000000000001</v>
      </c>
      <c r="BU15" s="33">
        <v>5.8999999999999997E-2</v>
      </c>
      <c r="BV15" s="33">
        <v>0.17100000000000001</v>
      </c>
      <c r="BW15" s="33">
        <v>0</v>
      </c>
      <c r="BX15" s="33">
        <v>1E-3</v>
      </c>
      <c r="BY15" s="23">
        <f t="shared" si="11"/>
        <v>1.302</v>
      </c>
      <c r="BZ15" s="23"/>
      <c r="CA15" s="23"/>
      <c r="CB15" s="31">
        <f t="shared" si="12"/>
        <v>18.712</v>
      </c>
      <c r="CC15" s="5">
        <v>18712</v>
      </c>
      <c r="CD15" s="43">
        <f t="shared" si="13"/>
        <v>0</v>
      </c>
    </row>
    <row r="16" spans="1:82" s="5" customFormat="1">
      <c r="A16" s="20">
        <f>'Замер Актив 15 ИЮНЯ 2016'!A16</f>
        <v>42536</v>
      </c>
      <c r="B16" s="21" t="s">
        <v>45</v>
      </c>
      <c r="C16" s="22">
        <f t="shared" si="6"/>
        <v>17.708999999999996</v>
      </c>
      <c r="D16" s="44">
        <v>0</v>
      </c>
      <c r="E16" s="44">
        <v>1.8069999999999999</v>
      </c>
      <c r="F16" s="44">
        <v>0.995</v>
      </c>
      <c r="G16" s="44">
        <v>-0.65</v>
      </c>
      <c r="H16" s="33">
        <v>0</v>
      </c>
      <c r="I16" s="33">
        <v>0</v>
      </c>
      <c r="J16" s="33">
        <v>0.40600000000000003</v>
      </c>
      <c r="K16" s="33">
        <v>0.161</v>
      </c>
      <c r="L16" s="33">
        <v>0</v>
      </c>
      <c r="M16" s="33">
        <v>0</v>
      </c>
      <c r="N16" s="33">
        <f t="shared" si="7"/>
        <v>2.7190000000000003</v>
      </c>
      <c r="O16" s="33">
        <v>0.80700000000000005</v>
      </c>
      <c r="P16" s="33">
        <v>0.93200000000000005</v>
      </c>
      <c r="Q16" s="33">
        <f t="shared" si="8"/>
        <v>1.7390000000000001</v>
      </c>
      <c r="R16" s="33">
        <v>2.415</v>
      </c>
      <c r="S16" s="33">
        <v>0</v>
      </c>
      <c r="T16" s="33">
        <v>1.016</v>
      </c>
      <c r="U16" s="33">
        <v>0</v>
      </c>
      <c r="V16" s="33">
        <v>0</v>
      </c>
      <c r="W16" s="33">
        <v>0</v>
      </c>
      <c r="X16" s="33">
        <v>0</v>
      </c>
      <c r="Y16" s="33">
        <v>0</v>
      </c>
      <c r="Z16" s="23">
        <f t="shared" si="0"/>
        <v>3.431</v>
      </c>
      <c r="AA16" s="33">
        <v>-1.7869999999999999</v>
      </c>
      <c r="AB16" s="33">
        <v>1.425</v>
      </c>
      <c r="AC16" s="33">
        <v>-1.4259999999999999</v>
      </c>
      <c r="AD16" s="33">
        <v>-0.65700000000000003</v>
      </c>
      <c r="AE16" s="44">
        <v>0.97599999999999998</v>
      </c>
      <c r="AF16" s="44">
        <v>0</v>
      </c>
      <c r="AG16" s="33">
        <v>3.0000000000000001E-3</v>
      </c>
      <c r="AH16" s="33">
        <v>2E-3</v>
      </c>
      <c r="AI16" s="23">
        <f t="shared" si="1"/>
        <v>-1.464</v>
      </c>
      <c r="AJ16" s="33">
        <v>0.89200000000000002</v>
      </c>
      <c r="AK16" s="33">
        <v>-0.94899999999999995</v>
      </c>
      <c r="AL16" s="33">
        <v>-0.76900000000000002</v>
      </c>
      <c r="AM16" s="33">
        <v>2.472</v>
      </c>
      <c r="AN16" s="33">
        <v>0.53300000000000003</v>
      </c>
      <c r="AO16" s="33">
        <v>1.5580000000000001</v>
      </c>
      <c r="AP16" s="33">
        <v>0</v>
      </c>
      <c r="AQ16" s="33">
        <v>0</v>
      </c>
      <c r="AR16" s="23">
        <f t="shared" si="2"/>
        <v>3.7370000000000001</v>
      </c>
      <c r="AS16" s="33">
        <v>0.19</v>
      </c>
      <c r="AT16" s="33">
        <v>0</v>
      </c>
      <c r="AU16" s="23">
        <f t="shared" si="9"/>
        <v>0.19</v>
      </c>
      <c r="AV16" s="44">
        <v>0</v>
      </c>
      <c r="AW16" s="44">
        <v>0</v>
      </c>
      <c r="AX16" s="33">
        <v>1.726</v>
      </c>
      <c r="AY16" s="33">
        <v>0</v>
      </c>
      <c r="AZ16" s="33">
        <v>0</v>
      </c>
      <c r="BA16" s="23">
        <f t="shared" si="10"/>
        <v>1.726</v>
      </c>
      <c r="BB16" s="33">
        <v>-0.439</v>
      </c>
      <c r="BC16" s="33">
        <v>-0.75600000000000001</v>
      </c>
      <c r="BD16" s="33">
        <v>0.54200000000000004</v>
      </c>
      <c r="BE16" s="33">
        <v>-6.0000000000000001E-3</v>
      </c>
      <c r="BF16" s="44">
        <v>0</v>
      </c>
      <c r="BG16" s="44">
        <v>0.93600000000000005</v>
      </c>
      <c r="BH16" s="23">
        <f t="shared" si="3"/>
        <v>0.27700000000000002</v>
      </c>
      <c r="BI16" s="33">
        <v>1.4E-2</v>
      </c>
      <c r="BJ16" s="33">
        <v>-0.30599999999999999</v>
      </c>
      <c r="BK16" s="33">
        <v>0.28599999999999998</v>
      </c>
      <c r="BL16" s="33">
        <v>-0.13700000000000001</v>
      </c>
      <c r="BM16" s="23">
        <f t="shared" si="4"/>
        <v>-0.14300000000000002</v>
      </c>
      <c r="BN16" s="33">
        <v>2.2269999999999999</v>
      </c>
      <c r="BO16" s="33">
        <v>1.962</v>
      </c>
      <c r="BP16" s="23">
        <f t="shared" si="5"/>
        <v>4.1890000000000001</v>
      </c>
      <c r="BQ16" s="33">
        <v>1.202</v>
      </c>
      <c r="BR16" s="33">
        <v>-0.63700000000000001</v>
      </c>
      <c r="BS16" s="33">
        <v>-1.109</v>
      </c>
      <c r="BT16" s="33">
        <v>1.62</v>
      </c>
      <c r="BU16" s="33">
        <v>5.7000000000000002E-2</v>
      </c>
      <c r="BV16" s="33">
        <v>0.17499999999999999</v>
      </c>
      <c r="BW16" s="33">
        <v>0</v>
      </c>
      <c r="BX16" s="33">
        <v>0</v>
      </c>
      <c r="BY16" s="23">
        <f t="shared" si="11"/>
        <v>1.3080000000000001</v>
      </c>
      <c r="BZ16" s="23"/>
      <c r="CA16" s="23"/>
      <c r="CB16" s="31">
        <f t="shared" si="12"/>
        <v>17.708999999999996</v>
      </c>
      <c r="CC16" s="5">
        <v>17709</v>
      </c>
      <c r="CD16" s="43">
        <f t="shared" si="13"/>
        <v>0</v>
      </c>
    </row>
    <row r="17" spans="1:84" s="5" customFormat="1">
      <c r="A17" s="20">
        <f>'Замер Актив 15 ИЮНЯ 2016'!A17</f>
        <v>42536</v>
      </c>
      <c r="B17" s="21" t="s">
        <v>46</v>
      </c>
      <c r="C17" s="22">
        <f t="shared" si="6"/>
        <v>18.161000000000001</v>
      </c>
      <c r="D17" s="44">
        <v>0</v>
      </c>
      <c r="E17" s="44">
        <v>1.8680000000000001</v>
      </c>
      <c r="F17" s="44">
        <v>1.0589999999999999</v>
      </c>
      <c r="G17" s="44">
        <v>-0.66</v>
      </c>
      <c r="H17" s="33">
        <v>1E-3</v>
      </c>
      <c r="I17" s="33">
        <v>0</v>
      </c>
      <c r="J17" s="33">
        <v>0.40600000000000003</v>
      </c>
      <c r="K17" s="33">
        <v>0.16400000000000001</v>
      </c>
      <c r="L17" s="33">
        <v>0</v>
      </c>
      <c r="M17" s="33">
        <v>0</v>
      </c>
      <c r="N17" s="33">
        <f t="shared" si="7"/>
        <v>2.8380000000000001</v>
      </c>
      <c r="O17" s="33">
        <v>0.70099999999999996</v>
      </c>
      <c r="P17" s="33">
        <v>0.94899999999999995</v>
      </c>
      <c r="Q17" s="33">
        <f t="shared" si="8"/>
        <v>1.65</v>
      </c>
      <c r="R17" s="33">
        <v>2.2890000000000001</v>
      </c>
      <c r="S17" s="33">
        <v>0</v>
      </c>
      <c r="T17" s="33">
        <v>0.97899999999999998</v>
      </c>
      <c r="U17" s="33">
        <v>0</v>
      </c>
      <c r="V17" s="33">
        <v>0</v>
      </c>
      <c r="W17" s="33">
        <v>0</v>
      </c>
      <c r="X17" s="33">
        <v>0</v>
      </c>
      <c r="Y17" s="33">
        <v>0</v>
      </c>
      <c r="Z17" s="23">
        <f t="shared" si="0"/>
        <v>3.2680000000000002</v>
      </c>
      <c r="AA17" s="33">
        <v>-1.8009999999999999</v>
      </c>
      <c r="AB17" s="33">
        <v>1.41</v>
      </c>
      <c r="AC17" s="33">
        <v>-0.97399999999999998</v>
      </c>
      <c r="AD17" s="33">
        <v>-0.48399999999999999</v>
      </c>
      <c r="AE17" s="44">
        <v>0.997</v>
      </c>
      <c r="AF17" s="44">
        <v>0</v>
      </c>
      <c r="AG17" s="33">
        <v>3.0000000000000001E-3</v>
      </c>
      <c r="AH17" s="33">
        <v>2E-3</v>
      </c>
      <c r="AI17" s="23">
        <f t="shared" si="1"/>
        <v>-0.84699999999999998</v>
      </c>
      <c r="AJ17" s="33">
        <v>0.89900000000000002</v>
      </c>
      <c r="AK17" s="33">
        <v>-0.95699999999999996</v>
      </c>
      <c r="AL17" s="33">
        <v>-0.747</v>
      </c>
      <c r="AM17" s="33">
        <v>2.5390000000000001</v>
      </c>
      <c r="AN17" s="33">
        <v>0.65100000000000002</v>
      </c>
      <c r="AO17" s="33">
        <v>1.044</v>
      </c>
      <c r="AP17" s="33">
        <v>0</v>
      </c>
      <c r="AQ17" s="33">
        <v>0</v>
      </c>
      <c r="AR17" s="23">
        <f t="shared" si="2"/>
        <v>3.4290000000000003</v>
      </c>
      <c r="AS17" s="33">
        <v>0.223</v>
      </c>
      <c r="AT17" s="33">
        <v>0</v>
      </c>
      <c r="AU17" s="23">
        <f t="shared" si="9"/>
        <v>0.223</v>
      </c>
      <c r="AV17" s="44">
        <v>0</v>
      </c>
      <c r="AW17" s="44">
        <v>0</v>
      </c>
      <c r="AX17" s="33">
        <v>1.736</v>
      </c>
      <c r="AY17" s="33">
        <v>0</v>
      </c>
      <c r="AZ17" s="33">
        <v>0</v>
      </c>
      <c r="BA17" s="23">
        <f t="shared" si="10"/>
        <v>1.736</v>
      </c>
      <c r="BB17" s="33">
        <v>-0.44</v>
      </c>
      <c r="BC17" s="33">
        <v>-0.71199999999999997</v>
      </c>
      <c r="BD17" s="33">
        <v>0.53300000000000003</v>
      </c>
      <c r="BE17" s="33">
        <v>0.13500000000000001</v>
      </c>
      <c r="BF17" s="44">
        <v>0</v>
      </c>
      <c r="BG17" s="44">
        <v>0.94599999999999995</v>
      </c>
      <c r="BH17" s="23">
        <f t="shared" si="3"/>
        <v>0.46200000000000008</v>
      </c>
      <c r="BI17" s="33">
        <v>1.4E-2</v>
      </c>
      <c r="BJ17" s="33">
        <v>-0.30499999999999999</v>
      </c>
      <c r="BK17" s="33">
        <v>0.28699999999999998</v>
      </c>
      <c r="BL17" s="33">
        <v>-0.13700000000000001</v>
      </c>
      <c r="BM17" s="23">
        <f t="shared" si="4"/>
        <v>-0.14100000000000001</v>
      </c>
      <c r="BN17" s="33">
        <v>2.27</v>
      </c>
      <c r="BO17" s="33">
        <v>2.0070000000000001</v>
      </c>
      <c r="BP17" s="23">
        <f t="shared" si="5"/>
        <v>4.2770000000000001</v>
      </c>
      <c r="BQ17" s="33">
        <v>1.1850000000000001</v>
      </c>
      <c r="BR17" s="33">
        <v>-0.67</v>
      </c>
      <c r="BS17" s="33">
        <v>-1.1140000000000001</v>
      </c>
      <c r="BT17" s="33">
        <v>1.6220000000000001</v>
      </c>
      <c r="BU17" s="33">
        <v>5.8999999999999997E-2</v>
      </c>
      <c r="BV17" s="33">
        <v>0.183</v>
      </c>
      <c r="BW17" s="33">
        <v>0</v>
      </c>
      <c r="BX17" s="33">
        <v>1E-3</v>
      </c>
      <c r="BY17" s="23">
        <f t="shared" si="11"/>
        <v>1.266</v>
      </c>
      <c r="BZ17" s="23"/>
      <c r="CA17" s="23"/>
      <c r="CB17" s="31">
        <f t="shared" si="12"/>
        <v>18.161000000000001</v>
      </c>
      <c r="CC17" s="5">
        <v>18161</v>
      </c>
      <c r="CD17" s="43">
        <f t="shared" si="13"/>
        <v>0</v>
      </c>
    </row>
    <row r="18" spans="1:84" s="5" customFormat="1">
      <c r="A18" s="20">
        <f>'Замер Актив 15 ИЮНЯ 2016'!A18</f>
        <v>42536</v>
      </c>
      <c r="B18" s="32" t="s">
        <v>47</v>
      </c>
      <c r="C18" s="22">
        <f t="shared" si="6"/>
        <v>18.782</v>
      </c>
      <c r="D18" s="44">
        <v>0</v>
      </c>
      <c r="E18" s="44">
        <v>1.897</v>
      </c>
      <c r="F18" s="44">
        <v>0.96099999999999997</v>
      </c>
      <c r="G18" s="44">
        <v>-0.67100000000000004</v>
      </c>
      <c r="H18" s="33">
        <v>0</v>
      </c>
      <c r="I18" s="33">
        <v>1E-3</v>
      </c>
      <c r="J18" s="33">
        <v>0.40799999999999997</v>
      </c>
      <c r="K18" s="33">
        <v>0.16600000000000001</v>
      </c>
      <c r="L18" s="33">
        <v>0</v>
      </c>
      <c r="M18" s="33">
        <v>0</v>
      </c>
      <c r="N18" s="33">
        <f t="shared" si="7"/>
        <v>2.762</v>
      </c>
      <c r="O18" s="33">
        <v>0.67</v>
      </c>
      <c r="P18" s="33">
        <v>0.96799999999999997</v>
      </c>
      <c r="Q18" s="33">
        <f t="shared" si="8"/>
        <v>1.6379999999999999</v>
      </c>
      <c r="R18" s="33">
        <v>2.335</v>
      </c>
      <c r="S18" s="33">
        <v>0</v>
      </c>
      <c r="T18" s="33">
        <v>1.0960000000000001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33">
        <f t="shared" si="0"/>
        <v>3.431</v>
      </c>
      <c r="AA18" s="33">
        <v>-1.8380000000000001</v>
      </c>
      <c r="AB18" s="33">
        <v>1.4019999999999999</v>
      </c>
      <c r="AC18" s="33">
        <v>-0.4</v>
      </c>
      <c r="AD18" s="33">
        <v>-0.38500000000000001</v>
      </c>
      <c r="AE18" s="44">
        <v>1.0329999999999999</v>
      </c>
      <c r="AF18" s="44">
        <v>0</v>
      </c>
      <c r="AG18" s="33">
        <v>2E-3</v>
      </c>
      <c r="AH18" s="33">
        <v>1E-3</v>
      </c>
      <c r="AI18" s="33">
        <f t="shared" si="1"/>
        <v>-0.18500000000000016</v>
      </c>
      <c r="AJ18" s="33">
        <v>0.89100000000000001</v>
      </c>
      <c r="AK18" s="33">
        <v>-0.98299999999999998</v>
      </c>
      <c r="AL18" s="33">
        <v>-0.754</v>
      </c>
      <c r="AM18" s="33">
        <v>2.516</v>
      </c>
      <c r="AN18" s="33">
        <v>0.86399999999999999</v>
      </c>
      <c r="AO18" s="33">
        <v>0.32400000000000001</v>
      </c>
      <c r="AP18" s="33">
        <v>0</v>
      </c>
      <c r="AQ18" s="33">
        <v>0</v>
      </c>
      <c r="AR18" s="33">
        <f t="shared" si="2"/>
        <v>2.8579999999999997</v>
      </c>
      <c r="AS18" s="33">
        <v>0.20699999999999999</v>
      </c>
      <c r="AT18" s="33">
        <v>0</v>
      </c>
      <c r="AU18" s="23">
        <f t="shared" si="9"/>
        <v>0.20699999999999999</v>
      </c>
      <c r="AV18" s="44">
        <v>0</v>
      </c>
      <c r="AW18" s="44">
        <v>0</v>
      </c>
      <c r="AX18" s="33">
        <v>2.1760000000000002</v>
      </c>
      <c r="AY18" s="33">
        <v>0</v>
      </c>
      <c r="AZ18" s="33">
        <v>0</v>
      </c>
      <c r="BA18" s="23">
        <f t="shared" si="10"/>
        <v>2.1760000000000002</v>
      </c>
      <c r="BB18" s="33">
        <v>-0.44500000000000001</v>
      </c>
      <c r="BC18" s="33">
        <v>-0.73799999999999999</v>
      </c>
      <c r="BD18" s="33">
        <v>0.53400000000000003</v>
      </c>
      <c r="BE18" s="33">
        <v>0.156</v>
      </c>
      <c r="BF18" s="44">
        <v>0</v>
      </c>
      <c r="BG18" s="44">
        <v>0.93799999999999994</v>
      </c>
      <c r="BH18" s="33">
        <f t="shared" si="3"/>
        <v>0.44499999999999995</v>
      </c>
      <c r="BI18" s="33">
        <v>4.0000000000000001E-3</v>
      </c>
      <c r="BJ18" s="33">
        <v>-0.308</v>
      </c>
      <c r="BK18" s="33">
        <v>0.28699999999999998</v>
      </c>
      <c r="BL18" s="33">
        <v>-0.13500000000000001</v>
      </c>
      <c r="BM18" s="33">
        <f t="shared" si="4"/>
        <v>-0.15200000000000002</v>
      </c>
      <c r="BN18" s="33">
        <v>2.3410000000000002</v>
      </c>
      <c r="BO18" s="33">
        <v>2.0059999999999998</v>
      </c>
      <c r="BP18" s="33">
        <f t="shared" si="5"/>
        <v>4.3469999999999995</v>
      </c>
      <c r="BQ18" s="33">
        <v>1.1830000000000001</v>
      </c>
      <c r="BR18" s="33">
        <v>-0.66900000000000004</v>
      </c>
      <c r="BS18" s="33">
        <v>-1.125</v>
      </c>
      <c r="BT18" s="33">
        <v>1.621</v>
      </c>
      <c r="BU18" s="33">
        <v>5.8999999999999997E-2</v>
      </c>
      <c r="BV18" s="33">
        <v>0.186</v>
      </c>
      <c r="BW18" s="33">
        <v>0</v>
      </c>
      <c r="BX18" s="33">
        <v>0</v>
      </c>
      <c r="BY18" s="23">
        <f t="shared" si="11"/>
        <v>1.2549999999999999</v>
      </c>
      <c r="BZ18" s="23"/>
      <c r="CA18" s="23"/>
      <c r="CB18" s="31">
        <f t="shared" si="12"/>
        <v>18.782</v>
      </c>
      <c r="CC18" s="5">
        <v>18782</v>
      </c>
      <c r="CD18" s="43">
        <f t="shared" si="13"/>
        <v>0</v>
      </c>
    </row>
    <row r="19" spans="1:84" s="5" customFormat="1">
      <c r="A19" s="20">
        <f>'Замер Актив 15 ИЮНЯ 2016'!A19</f>
        <v>42536</v>
      </c>
      <c r="B19" s="32" t="s">
        <v>48</v>
      </c>
      <c r="C19" s="22">
        <f t="shared" si="6"/>
        <v>18.733000000000001</v>
      </c>
      <c r="D19" s="44">
        <v>0</v>
      </c>
      <c r="E19" s="44">
        <v>1.9</v>
      </c>
      <c r="F19" s="44">
        <v>0.89900000000000002</v>
      </c>
      <c r="G19" s="44">
        <v>-0.65500000000000003</v>
      </c>
      <c r="H19" s="33">
        <v>0</v>
      </c>
      <c r="I19" s="33">
        <v>0</v>
      </c>
      <c r="J19" s="33">
        <v>0.41199999999999998</v>
      </c>
      <c r="K19" s="33">
        <v>0.17199999999999999</v>
      </c>
      <c r="L19" s="33">
        <v>0</v>
      </c>
      <c r="M19" s="33">
        <v>0</v>
      </c>
      <c r="N19" s="33">
        <f t="shared" si="7"/>
        <v>2.7280000000000002</v>
      </c>
      <c r="O19" s="33">
        <v>1.2789999999999999</v>
      </c>
      <c r="P19" s="33">
        <v>0.95199999999999996</v>
      </c>
      <c r="Q19" s="33">
        <f t="shared" si="8"/>
        <v>2.2309999999999999</v>
      </c>
      <c r="R19" s="33">
        <v>2.3690000000000002</v>
      </c>
      <c r="S19" s="33">
        <v>0</v>
      </c>
      <c r="T19" s="33">
        <v>1.159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33">
        <f t="shared" si="0"/>
        <v>3.5280000000000005</v>
      </c>
      <c r="AA19" s="33">
        <v>-1.804</v>
      </c>
      <c r="AB19" s="33">
        <v>1.4039999999999999</v>
      </c>
      <c r="AC19" s="33">
        <v>-0.54500000000000004</v>
      </c>
      <c r="AD19" s="33">
        <v>-0.41799999999999998</v>
      </c>
      <c r="AE19" s="44">
        <v>1.069</v>
      </c>
      <c r="AF19" s="44">
        <v>0</v>
      </c>
      <c r="AG19" s="33">
        <v>3.0000000000000001E-3</v>
      </c>
      <c r="AH19" s="33">
        <v>2E-3</v>
      </c>
      <c r="AI19" s="33">
        <f t="shared" si="1"/>
        <v>-0.28900000000000026</v>
      </c>
      <c r="AJ19" s="33">
        <v>0.89</v>
      </c>
      <c r="AK19" s="33">
        <v>-0.96199999999999997</v>
      </c>
      <c r="AL19" s="33">
        <v>-0.76500000000000001</v>
      </c>
      <c r="AM19" s="33">
        <v>2.5030000000000001</v>
      </c>
      <c r="AN19" s="33">
        <v>0.9</v>
      </c>
      <c r="AO19" s="33">
        <v>0.24199999999999999</v>
      </c>
      <c r="AP19" s="33">
        <v>0</v>
      </c>
      <c r="AQ19" s="33">
        <v>0</v>
      </c>
      <c r="AR19" s="33">
        <f t="shared" si="2"/>
        <v>2.8080000000000003</v>
      </c>
      <c r="AS19" s="33">
        <v>0</v>
      </c>
      <c r="AT19" s="33">
        <v>0</v>
      </c>
      <c r="AU19" s="23">
        <f t="shared" si="9"/>
        <v>0</v>
      </c>
      <c r="AV19" s="44">
        <v>0</v>
      </c>
      <c r="AW19" s="44">
        <v>0</v>
      </c>
      <c r="AX19" s="33">
        <v>1.9219999999999999</v>
      </c>
      <c r="AY19" s="33">
        <v>0</v>
      </c>
      <c r="AZ19" s="33">
        <v>0</v>
      </c>
      <c r="BA19" s="23">
        <f t="shared" si="10"/>
        <v>1.9219999999999999</v>
      </c>
      <c r="BB19" s="33">
        <v>-0.436</v>
      </c>
      <c r="BC19" s="33">
        <v>-0.73</v>
      </c>
      <c r="BD19" s="33">
        <v>0.53300000000000003</v>
      </c>
      <c r="BE19" s="33">
        <v>-8.9999999999999993E-3</v>
      </c>
      <c r="BF19" s="44">
        <v>0</v>
      </c>
      <c r="BG19" s="44">
        <v>0.96</v>
      </c>
      <c r="BH19" s="33">
        <f t="shared" si="3"/>
        <v>0.31800000000000006</v>
      </c>
      <c r="BI19" s="33">
        <v>0</v>
      </c>
      <c r="BJ19" s="33">
        <v>-0.30599999999999999</v>
      </c>
      <c r="BK19" s="33">
        <v>0.28799999999999998</v>
      </c>
      <c r="BL19" s="33">
        <v>-0.13400000000000001</v>
      </c>
      <c r="BM19" s="33">
        <f t="shared" si="4"/>
        <v>-0.15200000000000002</v>
      </c>
      <c r="BN19" s="33">
        <v>2.2970000000000002</v>
      </c>
      <c r="BO19" s="33">
        <v>2.0329999999999999</v>
      </c>
      <c r="BP19" s="33">
        <f t="shared" si="5"/>
        <v>4.33</v>
      </c>
      <c r="BQ19" s="33">
        <v>1.198</v>
      </c>
      <c r="BR19" s="33">
        <v>-0.64900000000000002</v>
      </c>
      <c r="BS19" s="33">
        <v>-1.119</v>
      </c>
      <c r="BT19" s="33">
        <v>1.631</v>
      </c>
      <c r="BU19" s="33">
        <v>0.06</v>
      </c>
      <c r="BV19" s="33">
        <v>0.187</v>
      </c>
      <c r="BW19" s="33">
        <v>0</v>
      </c>
      <c r="BX19" s="33">
        <v>1E-3</v>
      </c>
      <c r="BY19" s="23">
        <f t="shared" si="11"/>
        <v>1.3089999999999999</v>
      </c>
      <c r="BZ19" s="23"/>
      <c r="CA19" s="23"/>
      <c r="CB19" s="31">
        <f t="shared" si="12"/>
        <v>18.733000000000001</v>
      </c>
      <c r="CC19" s="5">
        <v>18733</v>
      </c>
      <c r="CD19" s="43">
        <f t="shared" si="13"/>
        <v>0</v>
      </c>
    </row>
    <row r="20" spans="1:84" s="35" customFormat="1">
      <c r="A20" s="20">
        <f>'Замер Актив 15 ИЮНЯ 2016'!A20</f>
        <v>42536</v>
      </c>
      <c r="B20" s="32" t="s">
        <v>49</v>
      </c>
      <c r="C20" s="22">
        <f t="shared" si="6"/>
        <v>20.064</v>
      </c>
      <c r="D20" s="44">
        <v>0</v>
      </c>
      <c r="E20" s="44">
        <v>1.8759999999999999</v>
      </c>
      <c r="F20" s="44">
        <v>1.0780000000000001</v>
      </c>
      <c r="G20" s="44">
        <v>-0.65200000000000002</v>
      </c>
      <c r="H20" s="33">
        <v>1E-3</v>
      </c>
      <c r="I20" s="33">
        <v>0</v>
      </c>
      <c r="J20" s="33">
        <v>0.41199999999999998</v>
      </c>
      <c r="K20" s="33">
        <v>0.18</v>
      </c>
      <c r="L20" s="33">
        <v>0</v>
      </c>
      <c r="M20" s="33">
        <v>0</v>
      </c>
      <c r="N20" s="33">
        <f t="shared" si="7"/>
        <v>2.8949999999999996</v>
      </c>
      <c r="O20" s="33">
        <v>1.3520000000000001</v>
      </c>
      <c r="P20" s="33">
        <v>0.58099999999999996</v>
      </c>
      <c r="Q20" s="33">
        <f t="shared" si="8"/>
        <v>1.9330000000000001</v>
      </c>
      <c r="R20" s="33">
        <v>2.3690000000000002</v>
      </c>
      <c r="S20" s="33">
        <v>0</v>
      </c>
      <c r="T20" s="33">
        <v>1.1220000000000001</v>
      </c>
      <c r="U20" s="33">
        <v>0</v>
      </c>
      <c r="V20" s="33">
        <v>0</v>
      </c>
      <c r="W20" s="33">
        <v>0</v>
      </c>
      <c r="X20" s="33">
        <v>0</v>
      </c>
      <c r="Y20" s="33">
        <v>0</v>
      </c>
      <c r="Z20" s="33">
        <f t="shared" si="0"/>
        <v>3.4910000000000005</v>
      </c>
      <c r="AA20" s="33">
        <v>-1.8120000000000001</v>
      </c>
      <c r="AB20" s="33">
        <v>1.32</v>
      </c>
      <c r="AC20" s="33">
        <v>0.25</v>
      </c>
      <c r="AD20" s="33">
        <v>-0.159</v>
      </c>
      <c r="AE20" s="44">
        <v>1.0840000000000001</v>
      </c>
      <c r="AF20" s="44">
        <v>0</v>
      </c>
      <c r="AG20" s="33">
        <v>3.0000000000000001E-3</v>
      </c>
      <c r="AH20" s="33">
        <v>2E-3</v>
      </c>
      <c r="AI20" s="33">
        <f t="shared" si="1"/>
        <v>0.68800000000000006</v>
      </c>
      <c r="AJ20" s="33">
        <v>0.90100000000000002</v>
      </c>
      <c r="AK20" s="33">
        <v>-0.95299999999999996</v>
      </c>
      <c r="AL20" s="33">
        <v>-0.745</v>
      </c>
      <c r="AM20" s="33">
        <v>2.532</v>
      </c>
      <c r="AN20" s="33">
        <v>1.0049999999999999</v>
      </c>
      <c r="AO20" s="33">
        <v>0.20799999999999999</v>
      </c>
      <c r="AP20" s="33">
        <v>0</v>
      </c>
      <c r="AQ20" s="33">
        <v>0</v>
      </c>
      <c r="AR20" s="33">
        <f t="shared" si="2"/>
        <v>2.9480000000000004</v>
      </c>
      <c r="AS20" s="33">
        <v>0</v>
      </c>
      <c r="AT20" s="33">
        <v>0</v>
      </c>
      <c r="AU20" s="23">
        <f t="shared" si="9"/>
        <v>0</v>
      </c>
      <c r="AV20" s="44">
        <v>0</v>
      </c>
      <c r="AW20" s="44">
        <v>0</v>
      </c>
      <c r="AX20" s="33">
        <v>1.7070000000000001</v>
      </c>
      <c r="AY20" s="33">
        <v>0</v>
      </c>
      <c r="AZ20" s="33">
        <v>0</v>
      </c>
      <c r="BA20" s="23">
        <f t="shared" si="10"/>
        <v>1.7070000000000001</v>
      </c>
      <c r="BB20" s="33">
        <v>-0.42799999999999999</v>
      </c>
      <c r="BC20" s="33">
        <v>-0.72899999999999998</v>
      </c>
      <c r="BD20" s="33">
        <v>0.54</v>
      </c>
      <c r="BE20" s="33">
        <v>0.49299999999999999</v>
      </c>
      <c r="BF20" s="44">
        <v>0</v>
      </c>
      <c r="BG20" s="44">
        <v>0.94399999999999995</v>
      </c>
      <c r="BH20" s="33">
        <f t="shared" si="3"/>
        <v>0.82</v>
      </c>
      <c r="BI20" s="33">
        <v>1.2999999999999999E-2</v>
      </c>
      <c r="BJ20" s="33">
        <v>-0.31</v>
      </c>
      <c r="BK20" s="33">
        <v>0.28899999999999998</v>
      </c>
      <c r="BL20" s="33">
        <v>-0.13300000000000001</v>
      </c>
      <c r="BM20" s="33">
        <f t="shared" si="4"/>
        <v>-0.14100000000000001</v>
      </c>
      <c r="BN20" s="33">
        <v>2.34</v>
      </c>
      <c r="BO20" s="33">
        <v>2.0419999999999998</v>
      </c>
      <c r="BP20" s="33">
        <f t="shared" si="5"/>
        <v>4.3819999999999997</v>
      </c>
      <c r="BQ20" s="33">
        <v>1.2190000000000001</v>
      </c>
      <c r="BR20" s="33">
        <v>-0.64100000000000001</v>
      </c>
      <c r="BS20" s="33">
        <v>-1.1200000000000001</v>
      </c>
      <c r="BT20" s="33">
        <v>1.6359999999999999</v>
      </c>
      <c r="BU20" s="33">
        <v>5.8999999999999997E-2</v>
      </c>
      <c r="BV20" s="33">
        <v>0.188</v>
      </c>
      <c r="BW20" s="33">
        <v>0</v>
      </c>
      <c r="BX20" s="33">
        <v>0</v>
      </c>
      <c r="BY20" s="33">
        <f t="shared" si="11"/>
        <v>1.3409999999999997</v>
      </c>
      <c r="BZ20" s="34"/>
      <c r="CA20" s="34"/>
      <c r="CB20" s="31">
        <f t="shared" si="12"/>
        <v>20.064</v>
      </c>
      <c r="CC20" s="5">
        <v>20064</v>
      </c>
      <c r="CD20" s="43">
        <f t="shared" si="13"/>
        <v>0</v>
      </c>
      <c r="CF20" s="5"/>
    </row>
    <row r="21" spans="1:84" s="5" customFormat="1">
      <c r="A21" s="20">
        <f>'Замер Актив 15 ИЮНЯ 2016'!A21</f>
        <v>42536</v>
      </c>
      <c r="B21" s="21" t="s">
        <v>50</v>
      </c>
      <c r="C21" s="22">
        <f t="shared" si="6"/>
        <v>18.431000000000001</v>
      </c>
      <c r="D21" s="44">
        <v>0</v>
      </c>
      <c r="E21" s="44">
        <v>1.851</v>
      </c>
      <c r="F21" s="44">
        <v>0.95299999999999996</v>
      </c>
      <c r="G21" s="44">
        <v>-0.66700000000000004</v>
      </c>
      <c r="H21" s="33">
        <v>0</v>
      </c>
      <c r="I21" s="33">
        <v>0</v>
      </c>
      <c r="J21" s="33">
        <v>0.41599999999999998</v>
      </c>
      <c r="K21" s="33">
        <v>0.17299999999999999</v>
      </c>
      <c r="L21" s="33">
        <v>0</v>
      </c>
      <c r="M21" s="33">
        <v>0</v>
      </c>
      <c r="N21" s="33">
        <f t="shared" si="7"/>
        <v>2.7259999999999995</v>
      </c>
      <c r="O21" s="33">
        <v>1.0920000000000001</v>
      </c>
      <c r="P21" s="33">
        <v>0.76300000000000001</v>
      </c>
      <c r="Q21" s="33">
        <f t="shared" si="8"/>
        <v>1.855</v>
      </c>
      <c r="R21" s="33">
        <v>2.3010000000000002</v>
      </c>
      <c r="S21" s="33">
        <v>0</v>
      </c>
      <c r="T21" s="33">
        <v>1.23</v>
      </c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23">
        <f t="shared" si="0"/>
        <v>3.5310000000000001</v>
      </c>
      <c r="AA21" s="33">
        <v>-1.857</v>
      </c>
      <c r="AB21" s="33">
        <v>1.4059999999999999</v>
      </c>
      <c r="AC21" s="33">
        <v>-1.004</v>
      </c>
      <c r="AD21" s="33">
        <v>-0.104</v>
      </c>
      <c r="AE21" s="44">
        <v>1.0760000000000001</v>
      </c>
      <c r="AF21" s="44">
        <v>0</v>
      </c>
      <c r="AG21" s="33">
        <v>3.0000000000000001E-3</v>
      </c>
      <c r="AH21" s="33">
        <v>1E-3</v>
      </c>
      <c r="AI21" s="23">
        <f t="shared" si="1"/>
        <v>-0.47900000000000009</v>
      </c>
      <c r="AJ21" s="33">
        <v>0.91100000000000003</v>
      </c>
      <c r="AK21" s="33">
        <v>-0.98499999999999999</v>
      </c>
      <c r="AL21" s="33">
        <v>-0.72499999999999998</v>
      </c>
      <c r="AM21" s="33">
        <v>2.4830000000000001</v>
      </c>
      <c r="AN21" s="33">
        <v>1.0149999999999999</v>
      </c>
      <c r="AO21" s="33">
        <v>0.24199999999999999</v>
      </c>
      <c r="AP21" s="33">
        <v>0</v>
      </c>
      <c r="AQ21" s="33">
        <v>0</v>
      </c>
      <c r="AR21" s="23">
        <f t="shared" si="2"/>
        <v>2.9409999999999998</v>
      </c>
      <c r="AS21" s="33">
        <v>0</v>
      </c>
      <c r="AT21" s="33">
        <v>0</v>
      </c>
      <c r="AU21" s="23">
        <f t="shared" si="9"/>
        <v>0</v>
      </c>
      <c r="AV21" s="44">
        <v>0</v>
      </c>
      <c r="AW21" s="44">
        <v>0</v>
      </c>
      <c r="AX21" s="33">
        <v>1.694</v>
      </c>
      <c r="AY21" s="33">
        <v>0</v>
      </c>
      <c r="AZ21" s="33">
        <v>0</v>
      </c>
      <c r="BA21" s="23">
        <f t="shared" si="10"/>
        <v>1.694</v>
      </c>
      <c r="BB21" s="33">
        <v>-0.442</v>
      </c>
      <c r="BC21" s="33">
        <v>-0.77</v>
      </c>
      <c r="BD21" s="33">
        <v>0.54200000000000004</v>
      </c>
      <c r="BE21" s="33">
        <v>0.41299999999999998</v>
      </c>
      <c r="BF21" s="44">
        <v>0</v>
      </c>
      <c r="BG21" s="44">
        <v>0.90700000000000003</v>
      </c>
      <c r="BH21" s="33">
        <f t="shared" si="3"/>
        <v>0.65000000000000013</v>
      </c>
      <c r="BI21" s="33">
        <v>1.0999999999999999E-2</v>
      </c>
      <c r="BJ21" s="33">
        <v>-0.30499999999999999</v>
      </c>
      <c r="BK21" s="33">
        <v>0.27600000000000002</v>
      </c>
      <c r="BL21" s="33">
        <v>-0.13900000000000001</v>
      </c>
      <c r="BM21" s="33">
        <f t="shared" si="4"/>
        <v>-0.15699999999999997</v>
      </c>
      <c r="BN21" s="33">
        <v>2.3239999999999998</v>
      </c>
      <c r="BO21" s="33">
        <v>2.024</v>
      </c>
      <c r="BP21" s="23">
        <f t="shared" si="5"/>
        <v>4.3479999999999999</v>
      </c>
      <c r="BQ21" s="33">
        <v>1.2230000000000001</v>
      </c>
      <c r="BR21" s="33">
        <v>-0.65800000000000003</v>
      </c>
      <c r="BS21" s="33">
        <v>-1.1259999999999999</v>
      </c>
      <c r="BT21" s="33">
        <v>1.6319999999999999</v>
      </c>
      <c r="BU21" s="33">
        <v>5.8999999999999997E-2</v>
      </c>
      <c r="BV21" s="33">
        <v>0.191</v>
      </c>
      <c r="BW21" s="33">
        <v>0</v>
      </c>
      <c r="BX21" s="33">
        <v>1E-3</v>
      </c>
      <c r="BY21" s="23">
        <f t="shared" si="11"/>
        <v>1.3220000000000001</v>
      </c>
      <c r="BZ21" s="23"/>
      <c r="CA21" s="23"/>
      <c r="CB21" s="31">
        <f t="shared" si="12"/>
        <v>18.431000000000001</v>
      </c>
      <c r="CC21" s="5">
        <v>18431</v>
      </c>
      <c r="CD21" s="43">
        <f t="shared" si="13"/>
        <v>0</v>
      </c>
    </row>
    <row r="22" spans="1:84" s="5" customFormat="1">
      <c r="A22" s="20">
        <f>'Замер Актив 15 ИЮНЯ 2016'!A22</f>
        <v>42536</v>
      </c>
      <c r="B22" s="21" t="s">
        <v>51</v>
      </c>
      <c r="C22" s="22">
        <f t="shared" si="6"/>
        <v>18.205999999999996</v>
      </c>
      <c r="D22" s="44">
        <v>0</v>
      </c>
      <c r="E22" s="44">
        <v>1.867</v>
      </c>
      <c r="F22" s="44">
        <v>1.0309999999999999</v>
      </c>
      <c r="G22" s="44">
        <v>-0.66600000000000004</v>
      </c>
      <c r="H22" s="33">
        <v>0</v>
      </c>
      <c r="I22" s="33">
        <v>1E-3</v>
      </c>
      <c r="J22" s="33">
        <v>0.41199999999999998</v>
      </c>
      <c r="K22" s="33">
        <v>0.17199999999999999</v>
      </c>
      <c r="L22" s="33">
        <v>0</v>
      </c>
      <c r="M22" s="33">
        <v>0</v>
      </c>
      <c r="N22" s="33">
        <f t="shared" si="7"/>
        <v>2.8169999999999997</v>
      </c>
      <c r="O22" s="33">
        <v>0.84399999999999997</v>
      </c>
      <c r="P22" s="33">
        <v>0.90500000000000003</v>
      </c>
      <c r="Q22" s="33">
        <f t="shared" si="8"/>
        <v>1.7490000000000001</v>
      </c>
      <c r="R22" s="33">
        <v>2.42</v>
      </c>
      <c r="S22" s="33">
        <v>0</v>
      </c>
      <c r="T22" s="33">
        <v>1.1299999999999999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23">
        <f t="shared" si="0"/>
        <v>3.55</v>
      </c>
      <c r="AA22" s="33">
        <v>-1.8520000000000001</v>
      </c>
      <c r="AB22" s="33">
        <v>1.4650000000000001</v>
      </c>
      <c r="AC22" s="33">
        <v>-0.55700000000000005</v>
      </c>
      <c r="AD22" s="33">
        <v>-0.51800000000000002</v>
      </c>
      <c r="AE22" s="44">
        <v>1.0549999999999999</v>
      </c>
      <c r="AF22" s="44">
        <v>0</v>
      </c>
      <c r="AG22" s="33">
        <v>3.0000000000000001E-3</v>
      </c>
      <c r="AH22" s="33">
        <v>2E-3</v>
      </c>
      <c r="AI22" s="23">
        <f t="shared" si="1"/>
        <v>-0.40200000000000025</v>
      </c>
      <c r="AJ22" s="33">
        <v>0.90700000000000003</v>
      </c>
      <c r="AK22" s="33">
        <v>-0.98699999999999999</v>
      </c>
      <c r="AL22" s="33">
        <v>-0.76</v>
      </c>
      <c r="AM22" s="33">
        <v>2.4420000000000002</v>
      </c>
      <c r="AN22" s="33">
        <v>0.99399999999999999</v>
      </c>
      <c r="AO22" s="33">
        <v>0.24399999999999999</v>
      </c>
      <c r="AP22" s="33">
        <v>0</v>
      </c>
      <c r="AQ22" s="33">
        <v>0</v>
      </c>
      <c r="AR22" s="23">
        <f t="shared" si="2"/>
        <v>2.84</v>
      </c>
      <c r="AS22" s="33">
        <v>0</v>
      </c>
      <c r="AT22" s="33">
        <v>0</v>
      </c>
      <c r="AU22" s="23">
        <f t="shared" si="9"/>
        <v>0</v>
      </c>
      <c r="AV22" s="44">
        <v>0</v>
      </c>
      <c r="AW22" s="44">
        <v>0</v>
      </c>
      <c r="AX22" s="33">
        <v>1.863</v>
      </c>
      <c r="AY22" s="33">
        <v>0</v>
      </c>
      <c r="AZ22" s="33">
        <v>0</v>
      </c>
      <c r="BA22" s="23">
        <f t="shared" si="10"/>
        <v>1.863</v>
      </c>
      <c r="BB22" s="33">
        <v>-0.44</v>
      </c>
      <c r="BC22" s="33">
        <v>-0.77300000000000002</v>
      </c>
      <c r="BD22" s="33">
        <v>0.53900000000000003</v>
      </c>
      <c r="BE22" s="33">
        <v>0.109</v>
      </c>
      <c r="BF22" s="44">
        <v>0</v>
      </c>
      <c r="BG22" s="44">
        <v>0.88500000000000001</v>
      </c>
      <c r="BH22" s="23">
        <f t="shared" si="3"/>
        <v>0.31999999999999995</v>
      </c>
      <c r="BI22" s="33">
        <v>1.2E-2</v>
      </c>
      <c r="BJ22" s="33">
        <v>-0.30499999999999999</v>
      </c>
      <c r="BK22" s="33">
        <v>0.26400000000000001</v>
      </c>
      <c r="BL22" s="33">
        <v>-0.13800000000000001</v>
      </c>
      <c r="BM22" s="23">
        <f t="shared" si="4"/>
        <v>-0.16699999999999998</v>
      </c>
      <c r="BN22" s="33">
        <v>2.3140000000000001</v>
      </c>
      <c r="BO22" s="33">
        <v>2.024</v>
      </c>
      <c r="BP22" s="23">
        <f t="shared" si="5"/>
        <v>4.3380000000000001</v>
      </c>
      <c r="BQ22" s="33">
        <v>1.218</v>
      </c>
      <c r="BR22" s="33">
        <v>-0.67300000000000004</v>
      </c>
      <c r="BS22" s="33">
        <v>-1.129</v>
      </c>
      <c r="BT22" s="33">
        <v>1.631</v>
      </c>
      <c r="BU22" s="33">
        <v>0.06</v>
      </c>
      <c r="BV22" s="33">
        <v>0.191</v>
      </c>
      <c r="BW22" s="33">
        <v>0</v>
      </c>
      <c r="BX22" s="33">
        <v>0</v>
      </c>
      <c r="BY22" s="23">
        <f t="shared" si="11"/>
        <v>1.298</v>
      </c>
      <c r="BZ22" s="23"/>
      <c r="CA22" s="23"/>
      <c r="CB22" s="31">
        <f t="shared" si="12"/>
        <v>18.205999999999996</v>
      </c>
      <c r="CC22" s="5">
        <v>18206</v>
      </c>
      <c r="CD22" s="43">
        <f t="shared" si="13"/>
        <v>0</v>
      </c>
    </row>
    <row r="23" spans="1:84" s="5" customFormat="1">
      <c r="A23" s="20">
        <f>'Замер Актив 15 ИЮНЯ 2016'!A23</f>
        <v>42536</v>
      </c>
      <c r="B23" s="21" t="s">
        <v>52</v>
      </c>
      <c r="C23" s="22">
        <f t="shared" si="6"/>
        <v>18.624000000000002</v>
      </c>
      <c r="D23" s="44">
        <v>0</v>
      </c>
      <c r="E23" s="44">
        <v>1.845</v>
      </c>
      <c r="F23" s="44">
        <v>1.073</v>
      </c>
      <c r="G23" s="44">
        <v>-0.374</v>
      </c>
      <c r="H23" s="33">
        <v>1E-3</v>
      </c>
      <c r="I23" s="33">
        <v>0</v>
      </c>
      <c r="J23" s="33">
        <v>0.41</v>
      </c>
      <c r="K23" s="33">
        <v>0.17599999999999999</v>
      </c>
      <c r="L23" s="33">
        <v>0</v>
      </c>
      <c r="M23" s="33">
        <v>0</v>
      </c>
      <c r="N23" s="33">
        <f t="shared" si="7"/>
        <v>3.1310000000000002</v>
      </c>
      <c r="O23" s="33">
        <v>0.622</v>
      </c>
      <c r="P23" s="33">
        <v>0.90900000000000003</v>
      </c>
      <c r="Q23" s="33">
        <f t="shared" si="8"/>
        <v>1.5310000000000001</v>
      </c>
      <c r="R23" s="33">
        <v>2.5030000000000001</v>
      </c>
      <c r="S23" s="33">
        <v>0</v>
      </c>
      <c r="T23" s="33">
        <v>1.046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23">
        <f t="shared" si="0"/>
        <v>3.5490000000000004</v>
      </c>
      <c r="AA23" s="33">
        <v>-1.7969999999999999</v>
      </c>
      <c r="AB23" s="33">
        <v>1.4330000000000001</v>
      </c>
      <c r="AC23" s="33">
        <v>-0.36299999999999999</v>
      </c>
      <c r="AD23" s="33">
        <v>-0.35199999999999998</v>
      </c>
      <c r="AE23" s="44">
        <v>1.0549999999999999</v>
      </c>
      <c r="AF23" s="44">
        <v>0</v>
      </c>
      <c r="AG23" s="33">
        <v>2E-3</v>
      </c>
      <c r="AH23" s="33">
        <v>2E-3</v>
      </c>
      <c r="AI23" s="23">
        <f t="shared" si="1"/>
        <v>-1.9999999999999796E-2</v>
      </c>
      <c r="AJ23" s="33">
        <v>0.91800000000000004</v>
      </c>
      <c r="AK23" s="33">
        <v>-1.008</v>
      </c>
      <c r="AL23" s="33">
        <v>-0.69499999999999995</v>
      </c>
      <c r="AM23" s="33">
        <v>2.411</v>
      </c>
      <c r="AN23" s="33">
        <v>1.018</v>
      </c>
      <c r="AO23" s="33">
        <v>0.245</v>
      </c>
      <c r="AP23" s="33">
        <v>0</v>
      </c>
      <c r="AQ23" s="33">
        <v>0</v>
      </c>
      <c r="AR23" s="23">
        <f t="shared" si="2"/>
        <v>2.8890000000000002</v>
      </c>
      <c r="AS23" s="33">
        <v>0.06</v>
      </c>
      <c r="AT23" s="33">
        <v>1E-3</v>
      </c>
      <c r="AU23" s="23">
        <f t="shared" si="9"/>
        <v>6.0999999999999999E-2</v>
      </c>
      <c r="AV23" s="44">
        <v>0</v>
      </c>
      <c r="AW23" s="44">
        <v>0</v>
      </c>
      <c r="AX23" s="33">
        <v>1.9139999999999999</v>
      </c>
      <c r="AY23" s="33">
        <v>0</v>
      </c>
      <c r="AZ23" s="33">
        <v>0</v>
      </c>
      <c r="BA23" s="23">
        <f t="shared" si="10"/>
        <v>1.9139999999999999</v>
      </c>
      <c r="BB23" s="33">
        <v>-0.42399999999999999</v>
      </c>
      <c r="BC23" s="33">
        <v>-0.753</v>
      </c>
      <c r="BD23" s="33">
        <v>0.51100000000000001</v>
      </c>
      <c r="BE23" s="33">
        <v>0.35799999999999998</v>
      </c>
      <c r="BF23" s="44">
        <v>1.7000000000000001E-2</v>
      </c>
      <c r="BG23" s="44">
        <v>0.27900000000000003</v>
      </c>
      <c r="BH23" s="23">
        <f t="shared" si="3"/>
        <v>-1.2000000000000011E-2</v>
      </c>
      <c r="BI23" s="33">
        <v>1.0999999999999999E-2</v>
      </c>
      <c r="BJ23" s="33">
        <v>-0.30399999999999999</v>
      </c>
      <c r="BK23" s="33">
        <v>0.26500000000000001</v>
      </c>
      <c r="BL23" s="33">
        <v>-0.14299999999999999</v>
      </c>
      <c r="BM23" s="23">
        <f t="shared" si="4"/>
        <v>-0.17099999999999996</v>
      </c>
      <c r="BN23" s="33">
        <v>2.4020000000000001</v>
      </c>
      <c r="BO23" s="33">
        <v>2.0409999999999999</v>
      </c>
      <c r="BP23" s="23">
        <f t="shared" si="5"/>
        <v>4.4429999999999996</v>
      </c>
      <c r="BQ23" s="33">
        <v>1.2090000000000001</v>
      </c>
      <c r="BR23" s="33">
        <v>-0.65500000000000003</v>
      </c>
      <c r="BS23" s="33">
        <v>-1.1259999999999999</v>
      </c>
      <c r="BT23" s="33">
        <v>1.631</v>
      </c>
      <c r="BU23" s="33">
        <v>5.8000000000000003E-2</v>
      </c>
      <c r="BV23" s="33">
        <v>0.191</v>
      </c>
      <c r="BW23" s="33">
        <v>0</v>
      </c>
      <c r="BX23" s="33">
        <v>1E-3</v>
      </c>
      <c r="BY23" s="23">
        <f t="shared" si="11"/>
        <v>1.3090000000000002</v>
      </c>
      <c r="BZ23" s="23"/>
      <c r="CA23" s="23"/>
      <c r="CB23" s="31">
        <f t="shared" si="12"/>
        <v>18.624000000000002</v>
      </c>
      <c r="CC23" s="5">
        <v>18624</v>
      </c>
      <c r="CD23" s="43">
        <f t="shared" si="13"/>
        <v>0</v>
      </c>
    </row>
    <row r="24" spans="1:84" s="5" customFormat="1">
      <c r="A24" s="20">
        <f>'Замер Актив 15 ИЮНЯ 2016'!A24</f>
        <v>42536</v>
      </c>
      <c r="B24" s="21" t="s">
        <v>53</v>
      </c>
      <c r="C24" s="22">
        <f t="shared" si="6"/>
        <v>18.411999999999999</v>
      </c>
      <c r="D24" s="44">
        <v>0</v>
      </c>
      <c r="E24" s="44">
        <v>1.673</v>
      </c>
      <c r="F24" s="44">
        <v>0.86299999999999999</v>
      </c>
      <c r="G24" s="44">
        <v>0.50900000000000001</v>
      </c>
      <c r="H24" s="33">
        <v>0</v>
      </c>
      <c r="I24" s="33">
        <v>0</v>
      </c>
      <c r="J24" s="33">
        <v>0.40500000000000003</v>
      </c>
      <c r="K24" s="33">
        <v>0.184</v>
      </c>
      <c r="L24" s="33">
        <v>0</v>
      </c>
      <c r="M24" s="33">
        <v>0</v>
      </c>
      <c r="N24" s="33">
        <f t="shared" si="7"/>
        <v>3.6340000000000003</v>
      </c>
      <c r="O24" s="33">
        <v>0.64900000000000002</v>
      </c>
      <c r="P24" s="33">
        <v>0.90300000000000002</v>
      </c>
      <c r="Q24" s="33">
        <f t="shared" si="8"/>
        <v>1.552</v>
      </c>
      <c r="R24" s="33">
        <v>2.339</v>
      </c>
      <c r="S24" s="33">
        <v>0</v>
      </c>
      <c r="T24" s="33">
        <v>1.008</v>
      </c>
      <c r="U24" s="33">
        <v>0</v>
      </c>
      <c r="V24" s="33">
        <v>0</v>
      </c>
      <c r="W24" s="33">
        <v>0</v>
      </c>
      <c r="X24" s="33">
        <v>0</v>
      </c>
      <c r="Y24" s="33">
        <v>0</v>
      </c>
      <c r="Z24" s="23">
        <f t="shared" si="0"/>
        <v>3.347</v>
      </c>
      <c r="AA24" s="33">
        <v>-1.758</v>
      </c>
      <c r="AB24" s="33">
        <v>1.4219999999999999</v>
      </c>
      <c r="AC24" s="33">
        <v>-0.28399999999999997</v>
      </c>
      <c r="AD24" s="33">
        <v>-0.26800000000000002</v>
      </c>
      <c r="AE24" s="44">
        <v>1.0509999999999999</v>
      </c>
      <c r="AF24" s="44">
        <v>0</v>
      </c>
      <c r="AG24" s="33">
        <v>3.0000000000000001E-3</v>
      </c>
      <c r="AH24" s="33">
        <v>1E-3</v>
      </c>
      <c r="AI24" s="23">
        <f t="shared" si="1"/>
        <v>0.16699999999999982</v>
      </c>
      <c r="AJ24" s="33">
        <v>0.92800000000000005</v>
      </c>
      <c r="AK24" s="33">
        <v>-0.97099999999999997</v>
      </c>
      <c r="AL24" s="33">
        <v>-0.66100000000000003</v>
      </c>
      <c r="AM24" s="33">
        <v>2.331</v>
      </c>
      <c r="AN24" s="33">
        <v>1.0189999999999999</v>
      </c>
      <c r="AO24" s="33">
        <v>0.245</v>
      </c>
      <c r="AP24" s="33">
        <v>0</v>
      </c>
      <c r="AQ24" s="33">
        <v>0</v>
      </c>
      <c r="AR24" s="23">
        <f t="shared" si="2"/>
        <v>2.891</v>
      </c>
      <c r="AS24" s="33">
        <v>6.8000000000000005E-2</v>
      </c>
      <c r="AT24" s="33">
        <v>1E-3</v>
      </c>
      <c r="AU24" s="23">
        <f t="shared" si="9"/>
        <v>6.9000000000000006E-2</v>
      </c>
      <c r="AV24" s="44">
        <v>0</v>
      </c>
      <c r="AW24" s="44">
        <v>0</v>
      </c>
      <c r="AX24" s="33">
        <v>1.802</v>
      </c>
      <c r="AY24" s="33">
        <v>0</v>
      </c>
      <c r="AZ24" s="33">
        <v>0</v>
      </c>
      <c r="BA24" s="23">
        <f t="shared" si="10"/>
        <v>1.802</v>
      </c>
      <c r="BB24" s="33">
        <v>-0.42899999999999999</v>
      </c>
      <c r="BC24" s="33">
        <v>-0.88200000000000001</v>
      </c>
      <c r="BD24" s="33">
        <v>0.51400000000000001</v>
      </c>
      <c r="BE24" s="33">
        <v>0.191</v>
      </c>
      <c r="BF24" s="44">
        <v>7.0000000000000001E-3</v>
      </c>
      <c r="BG24" s="44">
        <v>3.1E-2</v>
      </c>
      <c r="BH24" s="23">
        <f t="shared" si="3"/>
        <v>-0.56799999999999984</v>
      </c>
      <c r="BI24" s="33">
        <v>1.4E-2</v>
      </c>
      <c r="BJ24" s="33">
        <v>-0.30499999999999999</v>
      </c>
      <c r="BK24" s="33">
        <v>0.26300000000000001</v>
      </c>
      <c r="BL24" s="33">
        <v>-0.13900000000000001</v>
      </c>
      <c r="BM24" s="23">
        <f t="shared" si="4"/>
        <v>-0.16699999999999998</v>
      </c>
      <c r="BN24" s="33">
        <v>2.3759999999999999</v>
      </c>
      <c r="BO24" s="33">
        <v>1.9890000000000001</v>
      </c>
      <c r="BP24" s="23">
        <f t="shared" si="5"/>
        <v>4.3650000000000002</v>
      </c>
      <c r="BQ24" s="33">
        <v>1.204</v>
      </c>
      <c r="BR24" s="33">
        <v>-0.64</v>
      </c>
      <c r="BS24" s="33">
        <v>-1.1240000000000001</v>
      </c>
      <c r="BT24" s="33">
        <v>1.627</v>
      </c>
      <c r="BU24" s="33">
        <v>5.8999999999999997E-2</v>
      </c>
      <c r="BV24" s="33">
        <v>0.19400000000000001</v>
      </c>
      <c r="BW24" s="33">
        <v>0</v>
      </c>
      <c r="BX24" s="33">
        <v>0</v>
      </c>
      <c r="BY24" s="23">
        <f t="shared" si="11"/>
        <v>1.3199999999999996</v>
      </c>
      <c r="BZ24" s="23"/>
      <c r="CA24" s="23"/>
      <c r="CB24" s="31">
        <f t="shared" si="12"/>
        <v>18.411999999999999</v>
      </c>
      <c r="CC24" s="5">
        <v>18412</v>
      </c>
      <c r="CD24" s="43">
        <f t="shared" si="13"/>
        <v>0</v>
      </c>
    </row>
    <row r="25" spans="1:84" s="5" customFormat="1">
      <c r="A25" s="20">
        <f>'Замер Актив 15 ИЮНЯ 2016'!A25</f>
        <v>42536</v>
      </c>
      <c r="B25" s="21" t="s">
        <v>54</v>
      </c>
      <c r="C25" s="22">
        <f t="shared" si="6"/>
        <v>18.267999999999997</v>
      </c>
      <c r="D25" s="44">
        <v>0</v>
      </c>
      <c r="E25" s="44">
        <v>1.65</v>
      </c>
      <c r="F25" s="44">
        <v>0.86299999999999999</v>
      </c>
      <c r="G25" s="44">
        <v>0.42</v>
      </c>
      <c r="H25" s="33">
        <v>1E-3</v>
      </c>
      <c r="I25" s="33">
        <v>0</v>
      </c>
      <c r="J25" s="33">
        <v>0.40500000000000003</v>
      </c>
      <c r="K25" s="33">
        <v>0.18099999999999999</v>
      </c>
      <c r="L25" s="33">
        <v>0</v>
      </c>
      <c r="M25" s="33">
        <v>0</v>
      </c>
      <c r="N25" s="33">
        <f t="shared" si="7"/>
        <v>3.5199999999999996</v>
      </c>
      <c r="O25" s="33">
        <v>0.59</v>
      </c>
      <c r="P25" s="33">
        <v>0.91</v>
      </c>
      <c r="Q25" s="33">
        <f t="shared" si="8"/>
        <v>1.5</v>
      </c>
      <c r="R25" s="33">
        <v>2.0289999999999999</v>
      </c>
      <c r="S25" s="33">
        <v>0</v>
      </c>
      <c r="T25" s="33">
        <v>0.92800000000000005</v>
      </c>
      <c r="U25" s="33">
        <v>0</v>
      </c>
      <c r="V25" s="33">
        <v>0</v>
      </c>
      <c r="W25" s="33">
        <v>0</v>
      </c>
      <c r="X25" s="33">
        <v>0</v>
      </c>
      <c r="Y25" s="33">
        <v>0</v>
      </c>
      <c r="Z25" s="23">
        <f t="shared" si="0"/>
        <v>2.9569999999999999</v>
      </c>
      <c r="AA25" s="33">
        <v>-1.7849999999999999</v>
      </c>
      <c r="AB25" s="33">
        <v>1.4690000000000001</v>
      </c>
      <c r="AC25" s="33">
        <v>-0.63300000000000001</v>
      </c>
      <c r="AD25" s="33">
        <v>-0.51800000000000002</v>
      </c>
      <c r="AE25" s="44">
        <v>1.026</v>
      </c>
      <c r="AF25" s="44">
        <v>0</v>
      </c>
      <c r="AG25" s="33">
        <v>3.0000000000000001E-3</v>
      </c>
      <c r="AH25" s="33">
        <v>2E-3</v>
      </c>
      <c r="AI25" s="23">
        <f t="shared" si="1"/>
        <v>-0.43599999999999983</v>
      </c>
      <c r="AJ25" s="33">
        <v>0.92600000000000005</v>
      </c>
      <c r="AK25" s="33">
        <v>-0.999</v>
      </c>
      <c r="AL25" s="33">
        <v>-0.68100000000000005</v>
      </c>
      <c r="AM25" s="33">
        <v>2.339</v>
      </c>
      <c r="AN25" s="33">
        <v>0.871</v>
      </c>
      <c r="AO25" s="33">
        <v>0.64400000000000002</v>
      </c>
      <c r="AP25" s="33">
        <v>0</v>
      </c>
      <c r="AQ25" s="33">
        <v>0</v>
      </c>
      <c r="AR25" s="23">
        <f t="shared" si="2"/>
        <v>3.1</v>
      </c>
      <c r="AS25" s="33">
        <v>5.6000000000000001E-2</v>
      </c>
      <c r="AT25" s="33">
        <v>0</v>
      </c>
      <c r="AU25" s="23">
        <f t="shared" si="9"/>
        <v>5.6000000000000001E-2</v>
      </c>
      <c r="AV25" s="44">
        <v>0</v>
      </c>
      <c r="AW25" s="44">
        <v>0</v>
      </c>
      <c r="AX25" s="33">
        <v>1.8140000000000001</v>
      </c>
      <c r="AY25" s="33">
        <v>0</v>
      </c>
      <c r="AZ25" s="33">
        <v>0</v>
      </c>
      <c r="BA25" s="23">
        <f t="shared" si="10"/>
        <v>1.8140000000000001</v>
      </c>
      <c r="BB25" s="33">
        <v>-0.439</v>
      </c>
      <c r="BC25" s="33">
        <v>-0.80400000000000005</v>
      </c>
      <c r="BD25" s="33">
        <v>0.52300000000000002</v>
      </c>
      <c r="BE25" s="33">
        <v>0.14000000000000001</v>
      </c>
      <c r="BF25" s="44">
        <v>0</v>
      </c>
      <c r="BG25" s="44">
        <v>0.63800000000000001</v>
      </c>
      <c r="BH25" s="23">
        <f t="shared" si="3"/>
        <v>5.799999999999994E-2</v>
      </c>
      <c r="BI25" s="33">
        <v>2.1000000000000001E-2</v>
      </c>
      <c r="BJ25" s="33">
        <v>-0.30499999999999999</v>
      </c>
      <c r="BK25" s="33">
        <v>0.26300000000000001</v>
      </c>
      <c r="BL25" s="33">
        <v>-0.14099999999999999</v>
      </c>
      <c r="BM25" s="23">
        <f t="shared" si="4"/>
        <v>-0.16199999999999995</v>
      </c>
      <c r="BN25" s="33">
        <v>2.403</v>
      </c>
      <c r="BO25" s="33">
        <v>2.1560000000000001</v>
      </c>
      <c r="BP25" s="23">
        <f t="shared" si="5"/>
        <v>4.5590000000000002</v>
      </c>
      <c r="BQ25" s="33">
        <v>1.2</v>
      </c>
      <c r="BR25" s="33">
        <v>-0.65400000000000003</v>
      </c>
      <c r="BS25" s="33">
        <v>-1.1259999999999999</v>
      </c>
      <c r="BT25" s="33">
        <v>1.6319999999999999</v>
      </c>
      <c r="BU25" s="33">
        <v>0.06</v>
      </c>
      <c r="BV25" s="33">
        <v>0.189</v>
      </c>
      <c r="BW25" s="33">
        <v>0</v>
      </c>
      <c r="BX25" s="33">
        <v>1E-3</v>
      </c>
      <c r="BY25" s="23">
        <f t="shared" si="11"/>
        <v>1.302</v>
      </c>
      <c r="BZ25" s="23"/>
      <c r="CA25" s="23"/>
      <c r="CB25" s="31">
        <f t="shared" si="12"/>
        <v>18.267999999999997</v>
      </c>
      <c r="CC25" s="5">
        <v>18268</v>
      </c>
      <c r="CD25" s="43">
        <f t="shared" si="13"/>
        <v>0</v>
      </c>
    </row>
    <row r="26" spans="1:84" s="5" customFormat="1">
      <c r="A26" s="20">
        <f>'Замер Актив 15 ИЮНЯ 2016'!A26</f>
        <v>42536</v>
      </c>
      <c r="B26" s="32" t="s">
        <v>55</v>
      </c>
      <c r="C26" s="22">
        <f t="shared" si="6"/>
        <v>17.774000000000001</v>
      </c>
      <c r="D26" s="44">
        <v>0</v>
      </c>
      <c r="E26" s="44">
        <v>1.649</v>
      </c>
      <c r="F26" s="44">
        <v>0.88200000000000001</v>
      </c>
      <c r="G26" s="44">
        <v>0.35099999999999998</v>
      </c>
      <c r="H26" s="33">
        <v>0</v>
      </c>
      <c r="I26" s="33">
        <v>1E-3</v>
      </c>
      <c r="J26" s="33">
        <v>0.40699999999999997</v>
      </c>
      <c r="K26" s="33">
        <v>0.161</v>
      </c>
      <c r="L26" s="33">
        <v>0</v>
      </c>
      <c r="M26" s="33">
        <v>0</v>
      </c>
      <c r="N26" s="33">
        <f t="shared" si="7"/>
        <v>3.4510000000000001</v>
      </c>
      <c r="O26" s="33">
        <v>0.63400000000000001</v>
      </c>
      <c r="P26" s="33">
        <v>0.92400000000000004</v>
      </c>
      <c r="Q26" s="33">
        <f t="shared" si="8"/>
        <v>1.5580000000000001</v>
      </c>
      <c r="R26" s="33">
        <v>1.4570000000000001</v>
      </c>
      <c r="S26" s="33">
        <v>0</v>
      </c>
      <c r="T26" s="33">
        <v>1.1299999999999999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f t="shared" si="0"/>
        <v>2.5869999999999997</v>
      </c>
      <c r="AA26" s="33">
        <v>-1.7749999999999999</v>
      </c>
      <c r="AB26" s="33">
        <v>1.468</v>
      </c>
      <c r="AC26" s="33">
        <v>-0.9</v>
      </c>
      <c r="AD26" s="33">
        <v>-0.61399999999999999</v>
      </c>
      <c r="AE26" s="44">
        <v>0.97599999999999998</v>
      </c>
      <c r="AF26" s="44">
        <v>0</v>
      </c>
      <c r="AG26" s="33">
        <v>3.0000000000000001E-3</v>
      </c>
      <c r="AH26" s="33">
        <v>2E-3</v>
      </c>
      <c r="AI26" s="33">
        <f t="shared" si="1"/>
        <v>-0.83999999999999975</v>
      </c>
      <c r="AJ26" s="33">
        <v>0.92900000000000005</v>
      </c>
      <c r="AK26" s="33">
        <v>-0.98499999999999999</v>
      </c>
      <c r="AL26" s="33">
        <v>-0.71</v>
      </c>
      <c r="AM26" s="33">
        <v>2.2810000000000001</v>
      </c>
      <c r="AN26" s="33">
        <v>0.59099999999999997</v>
      </c>
      <c r="AO26" s="33">
        <v>1.278</v>
      </c>
      <c r="AP26" s="33">
        <v>0</v>
      </c>
      <c r="AQ26" s="33">
        <v>0</v>
      </c>
      <c r="AR26" s="33">
        <f t="shared" si="2"/>
        <v>3.3839999999999999</v>
      </c>
      <c r="AS26" s="33">
        <v>4.8000000000000001E-2</v>
      </c>
      <c r="AT26" s="33">
        <v>0</v>
      </c>
      <c r="AU26" s="23">
        <f t="shared" si="9"/>
        <v>4.8000000000000001E-2</v>
      </c>
      <c r="AV26" s="44">
        <v>0</v>
      </c>
      <c r="AW26" s="44">
        <v>0</v>
      </c>
      <c r="AX26" s="33">
        <v>1.8759999999999999</v>
      </c>
      <c r="AY26" s="33">
        <v>0</v>
      </c>
      <c r="AZ26" s="33">
        <v>0</v>
      </c>
      <c r="BA26" s="23">
        <f t="shared" si="10"/>
        <v>1.8759999999999999</v>
      </c>
      <c r="BB26" s="33">
        <v>-0.436</v>
      </c>
      <c r="BC26" s="33">
        <v>-0.77900000000000003</v>
      </c>
      <c r="BD26" s="33">
        <v>0.52100000000000002</v>
      </c>
      <c r="BE26" s="33">
        <v>0.14000000000000001</v>
      </c>
      <c r="BF26" s="44">
        <v>0</v>
      </c>
      <c r="BG26" s="44">
        <v>0.62</v>
      </c>
      <c r="BH26" s="33">
        <f t="shared" si="3"/>
        <v>6.5999999999999948E-2</v>
      </c>
      <c r="BI26" s="33">
        <v>3.5000000000000003E-2</v>
      </c>
      <c r="BJ26" s="33">
        <v>-0.307</v>
      </c>
      <c r="BK26" s="33">
        <v>0.28199999999999997</v>
      </c>
      <c r="BL26" s="33">
        <v>-0.14000000000000001</v>
      </c>
      <c r="BM26" s="33">
        <f t="shared" si="4"/>
        <v>-0.13000000000000006</v>
      </c>
      <c r="BN26" s="33">
        <v>2.3490000000000002</v>
      </c>
      <c r="BO26" s="33">
        <v>2.1469999999999998</v>
      </c>
      <c r="BP26" s="33">
        <f t="shared" si="5"/>
        <v>4.4960000000000004</v>
      </c>
      <c r="BQ26" s="33">
        <v>1.1990000000000001</v>
      </c>
      <c r="BR26" s="33">
        <v>-0.67100000000000004</v>
      </c>
      <c r="BS26" s="33">
        <v>-1.125</v>
      </c>
      <c r="BT26" s="33">
        <v>1.627</v>
      </c>
      <c r="BU26" s="33">
        <v>5.8999999999999997E-2</v>
      </c>
      <c r="BV26" s="33">
        <v>0.189</v>
      </c>
      <c r="BW26" s="33">
        <v>0</v>
      </c>
      <c r="BX26" s="33">
        <v>0</v>
      </c>
      <c r="BY26" s="23">
        <f t="shared" si="11"/>
        <v>1.278</v>
      </c>
      <c r="BZ26" s="23"/>
      <c r="CA26" s="23"/>
      <c r="CB26" s="31">
        <f t="shared" si="12"/>
        <v>17.774000000000001</v>
      </c>
      <c r="CC26" s="5">
        <v>17774</v>
      </c>
      <c r="CD26" s="43">
        <f t="shared" si="13"/>
        <v>0</v>
      </c>
    </row>
    <row r="27" spans="1:84" s="36" customFormat="1">
      <c r="A27" s="20">
        <f>'Замер Актив 15 ИЮНЯ 2016'!A27</f>
        <v>42536</v>
      </c>
      <c r="B27" s="21" t="s">
        <v>56</v>
      </c>
      <c r="C27" s="22">
        <f t="shared" si="6"/>
        <v>17.481999999999999</v>
      </c>
      <c r="D27" s="44">
        <v>0</v>
      </c>
      <c r="E27" s="44">
        <v>1.629</v>
      </c>
      <c r="F27" s="44">
        <v>0.97099999999999997</v>
      </c>
      <c r="G27" s="44">
        <v>0.504</v>
      </c>
      <c r="H27" s="33">
        <v>0</v>
      </c>
      <c r="I27" s="33">
        <v>0</v>
      </c>
      <c r="J27" s="33">
        <v>0.40400000000000003</v>
      </c>
      <c r="K27" s="33">
        <v>0.16400000000000001</v>
      </c>
      <c r="L27" s="33">
        <v>0</v>
      </c>
      <c r="M27" s="33">
        <v>0</v>
      </c>
      <c r="N27" s="33">
        <f t="shared" si="7"/>
        <v>3.6720000000000002</v>
      </c>
      <c r="O27" s="33">
        <v>0.64400000000000002</v>
      </c>
      <c r="P27" s="33">
        <v>0.90700000000000003</v>
      </c>
      <c r="Q27" s="33">
        <f t="shared" si="8"/>
        <v>1.5510000000000002</v>
      </c>
      <c r="R27" s="33">
        <v>1.5329999999999999</v>
      </c>
      <c r="S27" s="33">
        <v>0</v>
      </c>
      <c r="T27" s="33">
        <v>1.151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23">
        <f t="shared" si="0"/>
        <v>2.6840000000000002</v>
      </c>
      <c r="AA27" s="33">
        <v>-1.774</v>
      </c>
      <c r="AB27" s="33">
        <v>1.409</v>
      </c>
      <c r="AC27" s="33">
        <v>-1.1830000000000001</v>
      </c>
      <c r="AD27" s="33">
        <v>-0.76200000000000001</v>
      </c>
      <c r="AE27" s="44">
        <v>0.96099999999999997</v>
      </c>
      <c r="AF27" s="44">
        <v>0</v>
      </c>
      <c r="AG27" s="33">
        <v>3.0000000000000001E-3</v>
      </c>
      <c r="AH27" s="33">
        <v>2E-3</v>
      </c>
      <c r="AI27" s="23">
        <f t="shared" si="1"/>
        <v>-1.3440000000000003</v>
      </c>
      <c r="AJ27" s="33">
        <v>0.93</v>
      </c>
      <c r="AK27" s="33">
        <v>-0.97199999999999998</v>
      </c>
      <c r="AL27" s="33">
        <v>-0.76600000000000001</v>
      </c>
      <c r="AM27" s="33">
        <v>2.4249999999999998</v>
      </c>
      <c r="AN27" s="33">
        <v>0.57199999999999995</v>
      </c>
      <c r="AO27" s="33">
        <v>1.264</v>
      </c>
      <c r="AP27" s="33">
        <v>0</v>
      </c>
      <c r="AQ27" s="33">
        <v>0</v>
      </c>
      <c r="AR27" s="23">
        <f t="shared" si="2"/>
        <v>3.4530000000000003</v>
      </c>
      <c r="AS27" s="33">
        <v>3.9E-2</v>
      </c>
      <c r="AT27" s="33">
        <v>0</v>
      </c>
      <c r="AU27" s="23">
        <f t="shared" si="9"/>
        <v>3.9E-2</v>
      </c>
      <c r="AV27" s="44">
        <v>0</v>
      </c>
      <c r="AW27" s="44">
        <v>0</v>
      </c>
      <c r="AX27" s="33">
        <v>1.821</v>
      </c>
      <c r="AY27" s="33">
        <v>0</v>
      </c>
      <c r="AZ27" s="33">
        <v>0</v>
      </c>
      <c r="BA27" s="23">
        <f t="shared" si="10"/>
        <v>1.821</v>
      </c>
      <c r="BB27" s="33">
        <v>-0.438</v>
      </c>
      <c r="BC27" s="33">
        <v>-0.76300000000000001</v>
      </c>
      <c r="BD27" s="33">
        <v>0.51700000000000002</v>
      </c>
      <c r="BE27" s="33">
        <v>0.126</v>
      </c>
      <c r="BF27" s="44">
        <v>0</v>
      </c>
      <c r="BG27" s="44">
        <v>0.64500000000000002</v>
      </c>
      <c r="BH27" s="23">
        <f t="shared" si="3"/>
        <v>8.6999999999999966E-2</v>
      </c>
      <c r="BI27" s="33">
        <v>1.7999999999999999E-2</v>
      </c>
      <c r="BJ27" s="33">
        <v>-0.307</v>
      </c>
      <c r="BK27" s="33">
        <v>0.28799999999999998</v>
      </c>
      <c r="BL27" s="33">
        <v>-0.14000000000000001</v>
      </c>
      <c r="BM27" s="23">
        <f t="shared" si="4"/>
        <v>-0.14100000000000001</v>
      </c>
      <c r="BN27" s="33">
        <v>2.3759999999999999</v>
      </c>
      <c r="BO27" s="33">
        <v>1.9890000000000001</v>
      </c>
      <c r="BP27" s="23">
        <f t="shared" si="5"/>
        <v>4.3650000000000002</v>
      </c>
      <c r="BQ27" s="33">
        <v>1.2150000000000001</v>
      </c>
      <c r="BR27" s="33">
        <v>-0.67400000000000004</v>
      </c>
      <c r="BS27" s="33">
        <v>-1.123</v>
      </c>
      <c r="BT27" s="33">
        <v>1.631</v>
      </c>
      <c r="BU27" s="33">
        <v>5.8999999999999997E-2</v>
      </c>
      <c r="BV27" s="33">
        <v>0.186</v>
      </c>
      <c r="BW27" s="33">
        <v>0</v>
      </c>
      <c r="BX27" s="33">
        <v>1E-3</v>
      </c>
      <c r="BY27" s="23">
        <f t="shared" si="11"/>
        <v>1.2949999999999997</v>
      </c>
      <c r="BZ27" s="23"/>
      <c r="CA27" s="23"/>
      <c r="CB27" s="31">
        <f t="shared" si="12"/>
        <v>17.481999999999999</v>
      </c>
      <c r="CC27" s="5">
        <v>17482</v>
      </c>
      <c r="CD27" s="43">
        <f t="shared" si="13"/>
        <v>0</v>
      </c>
      <c r="CF27" s="5"/>
    </row>
    <row r="28" spans="1:84" s="5" customFormat="1">
      <c r="A28" s="20">
        <f>'Замер Актив 15 ИЮНЯ 2016'!A28</f>
        <v>42536</v>
      </c>
      <c r="B28" s="21" t="s">
        <v>57</v>
      </c>
      <c r="C28" s="22">
        <f t="shared" si="6"/>
        <v>17.284000000000002</v>
      </c>
      <c r="D28" s="44">
        <v>0</v>
      </c>
      <c r="E28" s="44">
        <v>1.591</v>
      </c>
      <c r="F28" s="44">
        <v>0.90300000000000002</v>
      </c>
      <c r="G28" s="44">
        <v>0.54</v>
      </c>
      <c r="H28" s="33">
        <v>1E-3</v>
      </c>
      <c r="I28" s="33">
        <v>0</v>
      </c>
      <c r="J28" s="33">
        <v>0.40799999999999997</v>
      </c>
      <c r="K28" s="33">
        <v>0.16800000000000001</v>
      </c>
      <c r="L28" s="33">
        <v>0</v>
      </c>
      <c r="M28" s="33">
        <v>0</v>
      </c>
      <c r="N28" s="33">
        <f t="shared" si="7"/>
        <v>3.6109999999999998</v>
      </c>
      <c r="O28" s="33">
        <v>0.56399999999999995</v>
      </c>
      <c r="P28" s="33">
        <v>0.90900000000000003</v>
      </c>
      <c r="Q28" s="33">
        <f t="shared" si="8"/>
        <v>1.4729999999999999</v>
      </c>
      <c r="R28" s="33">
        <v>1.55</v>
      </c>
      <c r="S28" s="33">
        <v>0</v>
      </c>
      <c r="T28" s="33">
        <v>1.23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  <c r="Z28" s="23">
        <f t="shared" si="0"/>
        <v>2.7800000000000002</v>
      </c>
      <c r="AA28" s="33">
        <v>-1.7749999999999999</v>
      </c>
      <c r="AB28" s="33">
        <v>1.39</v>
      </c>
      <c r="AC28" s="33">
        <v>-0.91900000000000004</v>
      </c>
      <c r="AD28" s="33">
        <v>-0.874</v>
      </c>
      <c r="AE28" s="44">
        <v>0.94699999999999995</v>
      </c>
      <c r="AF28" s="44">
        <v>0</v>
      </c>
      <c r="AG28" s="33">
        <v>3.0000000000000001E-3</v>
      </c>
      <c r="AH28" s="33">
        <v>1E-3</v>
      </c>
      <c r="AI28" s="23">
        <f t="shared" si="1"/>
        <v>-1.2270000000000001</v>
      </c>
      <c r="AJ28" s="33">
        <v>0.93</v>
      </c>
      <c r="AK28" s="33">
        <v>-0.97899999999999998</v>
      </c>
      <c r="AL28" s="33">
        <v>-0.75</v>
      </c>
      <c r="AM28" s="33">
        <v>2.3980000000000001</v>
      </c>
      <c r="AN28" s="33">
        <v>0.56200000000000006</v>
      </c>
      <c r="AO28" s="33">
        <v>1.2529999999999999</v>
      </c>
      <c r="AP28" s="33">
        <v>0</v>
      </c>
      <c r="AQ28" s="33">
        <v>0</v>
      </c>
      <c r="AR28" s="23">
        <f t="shared" si="2"/>
        <v>3.4140000000000006</v>
      </c>
      <c r="AS28" s="33">
        <v>4.8000000000000001E-2</v>
      </c>
      <c r="AT28" s="33">
        <v>0</v>
      </c>
      <c r="AU28" s="23">
        <f t="shared" si="9"/>
        <v>4.8000000000000001E-2</v>
      </c>
      <c r="AV28" s="44">
        <v>0</v>
      </c>
      <c r="AW28" s="44">
        <v>0</v>
      </c>
      <c r="AX28" s="33">
        <v>1.7170000000000001</v>
      </c>
      <c r="AY28" s="33">
        <v>0</v>
      </c>
      <c r="AZ28" s="33">
        <v>0</v>
      </c>
      <c r="BA28" s="23">
        <f t="shared" si="10"/>
        <v>1.7170000000000001</v>
      </c>
      <c r="BB28" s="33">
        <v>-0.438</v>
      </c>
      <c r="BC28" s="33">
        <v>-0.745</v>
      </c>
      <c r="BD28" s="33">
        <v>0.51600000000000001</v>
      </c>
      <c r="BE28" s="33">
        <v>0.30199999999999999</v>
      </c>
      <c r="BF28" s="44">
        <v>0</v>
      </c>
      <c r="BG28" s="44">
        <v>0.27100000000000002</v>
      </c>
      <c r="BH28" s="23">
        <f t="shared" si="3"/>
        <v>-9.4000000000000028E-2</v>
      </c>
      <c r="BI28" s="33">
        <v>1.7999999999999999E-2</v>
      </c>
      <c r="BJ28" s="33">
        <v>-0.30599999999999999</v>
      </c>
      <c r="BK28" s="33">
        <v>0.28999999999999998</v>
      </c>
      <c r="BL28" s="33">
        <v>-0.14199999999999999</v>
      </c>
      <c r="BM28" s="23">
        <f t="shared" si="4"/>
        <v>-0.13999999999999999</v>
      </c>
      <c r="BN28" s="33">
        <v>2.359</v>
      </c>
      <c r="BO28" s="33">
        <v>2.0150000000000001</v>
      </c>
      <c r="BP28" s="23">
        <f t="shared" si="5"/>
        <v>4.3740000000000006</v>
      </c>
      <c r="BQ28" s="33">
        <v>1.2130000000000001</v>
      </c>
      <c r="BR28" s="33">
        <v>-0.63600000000000001</v>
      </c>
      <c r="BS28" s="33">
        <v>-1.125</v>
      </c>
      <c r="BT28" s="33">
        <v>1.6319999999999999</v>
      </c>
      <c r="BU28" s="33">
        <v>0.06</v>
      </c>
      <c r="BV28" s="33">
        <v>0.183</v>
      </c>
      <c r="BW28" s="33">
        <v>1E-3</v>
      </c>
      <c r="BX28" s="33">
        <v>0</v>
      </c>
      <c r="BY28" s="23">
        <f t="shared" si="11"/>
        <v>1.3280000000000001</v>
      </c>
      <c r="BZ28" s="23"/>
      <c r="CA28" s="23"/>
      <c r="CB28" s="31">
        <f t="shared" si="12"/>
        <v>17.284000000000002</v>
      </c>
      <c r="CC28" s="5">
        <v>17284</v>
      </c>
      <c r="CD28" s="43">
        <f t="shared" si="13"/>
        <v>0</v>
      </c>
    </row>
    <row r="29" spans="1:84" s="5" customFormat="1">
      <c r="A29" s="20">
        <f>'Замер Актив 15 ИЮНЯ 2016'!A29</f>
        <v>42536</v>
      </c>
      <c r="B29" s="21" t="s">
        <v>58</v>
      </c>
      <c r="C29" s="22">
        <f t="shared" si="6"/>
        <v>16.778999999999996</v>
      </c>
      <c r="D29" s="44">
        <v>0</v>
      </c>
      <c r="E29" s="44">
        <v>1.6180000000000001</v>
      </c>
      <c r="F29" s="44">
        <v>0.58299999999999996</v>
      </c>
      <c r="G29" s="44">
        <v>0.47899999999999998</v>
      </c>
      <c r="H29" s="33">
        <v>0</v>
      </c>
      <c r="I29" s="33">
        <v>1E-3</v>
      </c>
      <c r="J29" s="33">
        <v>0.40899999999999997</v>
      </c>
      <c r="K29" s="33">
        <v>0.16700000000000001</v>
      </c>
      <c r="L29" s="33">
        <v>0</v>
      </c>
      <c r="M29" s="33">
        <v>0</v>
      </c>
      <c r="N29" s="33">
        <f t="shared" si="7"/>
        <v>3.2569999999999997</v>
      </c>
      <c r="O29" s="33">
        <v>0.61399999999999999</v>
      </c>
      <c r="P29" s="33">
        <v>0.90900000000000003</v>
      </c>
      <c r="Q29" s="33">
        <f t="shared" si="8"/>
        <v>1.5230000000000001</v>
      </c>
      <c r="R29" s="33">
        <v>1.3859999999999999</v>
      </c>
      <c r="S29" s="33">
        <v>0</v>
      </c>
      <c r="T29" s="33">
        <v>1.1759999999999999</v>
      </c>
      <c r="U29" s="33">
        <v>0</v>
      </c>
      <c r="V29" s="33">
        <v>0</v>
      </c>
      <c r="W29" s="33">
        <v>0</v>
      </c>
      <c r="X29" s="33">
        <v>0</v>
      </c>
      <c r="Y29" s="33">
        <v>0</v>
      </c>
      <c r="Z29" s="23">
        <f t="shared" si="0"/>
        <v>2.5619999999999998</v>
      </c>
      <c r="AA29" s="33">
        <v>-1.764</v>
      </c>
      <c r="AB29" s="33">
        <v>1.446</v>
      </c>
      <c r="AC29" s="33">
        <v>-1.2470000000000001</v>
      </c>
      <c r="AD29" s="33">
        <v>-0.82399999999999995</v>
      </c>
      <c r="AE29" s="44">
        <v>0.93600000000000005</v>
      </c>
      <c r="AF29" s="44">
        <v>0</v>
      </c>
      <c r="AG29" s="33">
        <v>2E-3</v>
      </c>
      <c r="AH29" s="33">
        <v>2E-3</v>
      </c>
      <c r="AI29" s="23">
        <f t="shared" si="1"/>
        <v>-1.4490000000000003</v>
      </c>
      <c r="AJ29" s="33">
        <v>0.92600000000000005</v>
      </c>
      <c r="AK29" s="33">
        <v>-0.97</v>
      </c>
      <c r="AL29" s="33">
        <v>-0.78500000000000003</v>
      </c>
      <c r="AM29" s="33">
        <v>2.4009999999999998</v>
      </c>
      <c r="AN29" s="33">
        <v>0.55100000000000005</v>
      </c>
      <c r="AO29" s="33">
        <v>1.2529999999999999</v>
      </c>
      <c r="AP29" s="33">
        <v>0</v>
      </c>
      <c r="AQ29" s="33">
        <v>0</v>
      </c>
      <c r="AR29" s="23">
        <f t="shared" si="2"/>
        <v>3.3759999999999994</v>
      </c>
      <c r="AS29" s="33">
        <v>5.6000000000000001E-2</v>
      </c>
      <c r="AT29" s="33">
        <v>0</v>
      </c>
      <c r="AU29" s="23">
        <f t="shared" si="9"/>
        <v>5.6000000000000001E-2</v>
      </c>
      <c r="AV29" s="44">
        <v>0</v>
      </c>
      <c r="AW29" s="44">
        <v>0</v>
      </c>
      <c r="AX29" s="33">
        <v>1.617</v>
      </c>
      <c r="AY29" s="33">
        <v>0</v>
      </c>
      <c r="AZ29" s="33">
        <v>0</v>
      </c>
      <c r="BA29" s="23">
        <f t="shared" si="10"/>
        <v>1.617</v>
      </c>
      <c r="BB29" s="33">
        <v>-0.433</v>
      </c>
      <c r="BC29" s="33">
        <v>-0.77300000000000002</v>
      </c>
      <c r="BD29" s="33">
        <v>0.53100000000000003</v>
      </c>
      <c r="BE29" s="33">
        <v>0.13400000000000001</v>
      </c>
      <c r="BF29" s="44">
        <v>0</v>
      </c>
      <c r="BG29" s="44">
        <v>0.80900000000000005</v>
      </c>
      <c r="BH29" s="23">
        <f t="shared" si="3"/>
        <v>0.26800000000000013</v>
      </c>
      <c r="BI29" s="33">
        <v>1.4E-2</v>
      </c>
      <c r="BJ29" s="33">
        <v>-0.307</v>
      </c>
      <c r="BK29" s="33">
        <v>0.28799999999999998</v>
      </c>
      <c r="BL29" s="33">
        <v>-0.14199999999999999</v>
      </c>
      <c r="BM29" s="23">
        <f t="shared" si="4"/>
        <v>-0.14699999999999999</v>
      </c>
      <c r="BN29" s="33">
        <v>2.3580000000000001</v>
      </c>
      <c r="BO29" s="33">
        <v>2.0329999999999999</v>
      </c>
      <c r="BP29" s="23">
        <f t="shared" si="5"/>
        <v>4.391</v>
      </c>
      <c r="BQ29" s="33">
        <v>1.214</v>
      </c>
      <c r="BR29" s="33">
        <v>-0.58799999999999997</v>
      </c>
      <c r="BS29" s="33">
        <v>-1.1819999999999999</v>
      </c>
      <c r="BT29" s="33">
        <v>1.637</v>
      </c>
      <c r="BU29" s="33">
        <v>5.8999999999999997E-2</v>
      </c>
      <c r="BV29" s="33">
        <v>0.184</v>
      </c>
      <c r="BW29" s="33">
        <v>0</v>
      </c>
      <c r="BX29" s="33">
        <v>1E-3</v>
      </c>
      <c r="BY29" s="23">
        <f t="shared" si="11"/>
        <v>1.3249999999999997</v>
      </c>
      <c r="BZ29" s="23"/>
      <c r="CA29" s="23"/>
      <c r="CB29" s="31">
        <f t="shared" si="12"/>
        <v>16.778999999999996</v>
      </c>
      <c r="CC29" s="5">
        <v>16779</v>
      </c>
      <c r="CD29" s="43">
        <f t="shared" si="13"/>
        <v>0</v>
      </c>
    </row>
    <row r="30" spans="1:84" s="5" customFormat="1">
      <c r="A30" s="20">
        <f>'Замер Актив 15 ИЮНЯ 2016'!A30</f>
        <v>42536</v>
      </c>
      <c r="B30" s="32" t="s">
        <v>59</v>
      </c>
      <c r="C30" s="22">
        <f t="shared" si="6"/>
        <v>16.246000000000002</v>
      </c>
      <c r="D30" s="44">
        <v>0</v>
      </c>
      <c r="E30" s="44">
        <v>1.6120000000000001</v>
      </c>
      <c r="F30" s="44">
        <v>0.38500000000000001</v>
      </c>
      <c r="G30" s="44">
        <v>0.497</v>
      </c>
      <c r="H30" s="33">
        <v>0</v>
      </c>
      <c r="I30" s="33">
        <v>0</v>
      </c>
      <c r="J30" s="33">
        <v>0.41499999999999998</v>
      </c>
      <c r="K30" s="33">
        <v>0.17</v>
      </c>
      <c r="L30" s="33">
        <v>0</v>
      </c>
      <c r="M30" s="33">
        <v>0</v>
      </c>
      <c r="N30" s="33">
        <f t="shared" si="7"/>
        <v>3.0790000000000002</v>
      </c>
      <c r="O30" s="33">
        <v>0.106</v>
      </c>
      <c r="P30" s="33">
        <v>0.91</v>
      </c>
      <c r="Q30" s="33">
        <f t="shared" si="8"/>
        <v>1.016</v>
      </c>
      <c r="R30" s="33">
        <v>1.264</v>
      </c>
      <c r="S30" s="33">
        <v>0</v>
      </c>
      <c r="T30" s="33">
        <v>1.206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23">
        <f t="shared" si="0"/>
        <v>2.4699999999999998</v>
      </c>
      <c r="AA30" s="33">
        <v>-1.7909999999999999</v>
      </c>
      <c r="AB30" s="33">
        <v>1.407</v>
      </c>
      <c r="AC30" s="33">
        <v>-1.1919999999999999</v>
      </c>
      <c r="AD30" s="33">
        <v>-0.61899999999999999</v>
      </c>
      <c r="AE30" s="44">
        <v>1.177</v>
      </c>
      <c r="AF30" s="44">
        <v>0</v>
      </c>
      <c r="AG30" s="33">
        <v>3.0000000000000001E-3</v>
      </c>
      <c r="AH30" s="33">
        <v>2E-3</v>
      </c>
      <c r="AI30" s="23">
        <f t="shared" si="1"/>
        <v>-1.0129999999999999</v>
      </c>
      <c r="AJ30" s="33">
        <v>0.92900000000000005</v>
      </c>
      <c r="AK30" s="33">
        <v>-0.97699999999999998</v>
      </c>
      <c r="AL30" s="33">
        <v>-0.75600000000000001</v>
      </c>
      <c r="AM30" s="33">
        <v>2.339</v>
      </c>
      <c r="AN30" s="33">
        <v>0.53200000000000003</v>
      </c>
      <c r="AO30" s="33">
        <v>1.224</v>
      </c>
      <c r="AP30" s="33">
        <v>0</v>
      </c>
      <c r="AQ30" s="33">
        <v>0</v>
      </c>
      <c r="AR30" s="23">
        <f t="shared" si="2"/>
        <v>3.2910000000000004</v>
      </c>
      <c r="AS30" s="33">
        <v>5.2999999999999999E-2</v>
      </c>
      <c r="AT30" s="33">
        <v>0</v>
      </c>
      <c r="AU30" s="23">
        <f t="shared" si="9"/>
        <v>5.2999999999999999E-2</v>
      </c>
      <c r="AV30" s="44">
        <v>0</v>
      </c>
      <c r="AW30" s="44">
        <v>0</v>
      </c>
      <c r="AX30" s="33">
        <v>1.603</v>
      </c>
      <c r="AY30" s="33">
        <v>0</v>
      </c>
      <c r="AZ30" s="33">
        <v>0</v>
      </c>
      <c r="BA30" s="23">
        <f t="shared" si="10"/>
        <v>1.603</v>
      </c>
      <c r="BB30" s="33">
        <v>-0.434</v>
      </c>
      <c r="BC30" s="33">
        <v>-0.76700000000000002</v>
      </c>
      <c r="BD30" s="33">
        <v>0.53200000000000003</v>
      </c>
      <c r="BE30" s="33">
        <v>5.0999999999999997E-2</v>
      </c>
      <c r="BF30" s="44">
        <v>0</v>
      </c>
      <c r="BG30" s="44">
        <v>0.89100000000000001</v>
      </c>
      <c r="BH30" s="23">
        <f t="shared" si="3"/>
        <v>0.27300000000000002</v>
      </c>
      <c r="BI30" s="33">
        <v>6.0000000000000001E-3</v>
      </c>
      <c r="BJ30" s="33">
        <v>-0.30599999999999999</v>
      </c>
      <c r="BK30" s="33">
        <v>0.28699999999999998</v>
      </c>
      <c r="BL30" s="33">
        <v>-0.13900000000000001</v>
      </c>
      <c r="BM30" s="23">
        <f t="shared" si="4"/>
        <v>-0.15200000000000002</v>
      </c>
      <c r="BN30" s="33">
        <v>2.323</v>
      </c>
      <c r="BO30" s="33">
        <v>1.998</v>
      </c>
      <c r="BP30" s="23">
        <f t="shared" si="5"/>
        <v>4.3209999999999997</v>
      </c>
      <c r="BQ30" s="33">
        <v>1.2190000000000001</v>
      </c>
      <c r="BR30" s="33">
        <v>-0.60599999999999998</v>
      </c>
      <c r="BS30" s="33">
        <v>-1.1819999999999999</v>
      </c>
      <c r="BT30" s="33">
        <v>1.63</v>
      </c>
      <c r="BU30" s="33">
        <v>6.0999999999999999E-2</v>
      </c>
      <c r="BV30" s="33">
        <v>0.182</v>
      </c>
      <c r="BW30" s="33">
        <v>0</v>
      </c>
      <c r="BX30" s="33">
        <v>1E-3</v>
      </c>
      <c r="BY30" s="23">
        <f t="shared" si="11"/>
        <v>1.3049999999999997</v>
      </c>
      <c r="BZ30" s="23"/>
      <c r="CA30" s="23"/>
      <c r="CB30" s="31">
        <f t="shared" si="12"/>
        <v>16.246000000000002</v>
      </c>
      <c r="CC30" s="5">
        <v>16246</v>
      </c>
      <c r="CD30" s="43">
        <f t="shared" si="13"/>
        <v>0</v>
      </c>
    </row>
    <row r="31" spans="1:84" s="5" customFormat="1">
      <c r="A31" s="20">
        <f>'Замер Актив 15 ИЮНЯ 2016'!A31</f>
        <v>42536</v>
      </c>
      <c r="B31" s="21" t="s">
        <v>60</v>
      </c>
      <c r="C31" s="22">
        <f t="shared" si="6"/>
        <v>16.625999999999998</v>
      </c>
      <c r="D31" s="44">
        <v>0</v>
      </c>
      <c r="E31" s="44">
        <v>1.603</v>
      </c>
      <c r="F31" s="44">
        <v>0.39700000000000002</v>
      </c>
      <c r="G31" s="44">
        <v>0.55200000000000005</v>
      </c>
      <c r="H31" s="33">
        <v>1E-3</v>
      </c>
      <c r="I31" s="33">
        <v>0</v>
      </c>
      <c r="J31" s="33">
        <v>0.41799999999999998</v>
      </c>
      <c r="K31" s="33">
        <v>0.17899999999999999</v>
      </c>
      <c r="L31" s="33">
        <v>0</v>
      </c>
      <c r="M31" s="33">
        <v>0</v>
      </c>
      <c r="N31" s="33">
        <f t="shared" si="7"/>
        <v>3.15</v>
      </c>
      <c r="O31" s="33">
        <v>-0.27900000000000003</v>
      </c>
      <c r="P31" s="33">
        <v>0.90300000000000002</v>
      </c>
      <c r="Q31" s="33">
        <f t="shared" si="8"/>
        <v>0.624</v>
      </c>
      <c r="R31" s="33">
        <v>1.323</v>
      </c>
      <c r="S31" s="33">
        <v>0</v>
      </c>
      <c r="T31" s="33">
        <v>1.1839999999999999</v>
      </c>
      <c r="U31" s="33">
        <v>0</v>
      </c>
      <c r="V31" s="33">
        <v>0</v>
      </c>
      <c r="W31" s="33">
        <v>0</v>
      </c>
      <c r="X31" s="33">
        <v>0</v>
      </c>
      <c r="Y31" s="33">
        <v>0</v>
      </c>
      <c r="Z31" s="23">
        <f t="shared" si="0"/>
        <v>2.5069999999999997</v>
      </c>
      <c r="AA31" s="33">
        <v>-1.7809999999999999</v>
      </c>
      <c r="AB31" s="33">
        <v>1.387</v>
      </c>
      <c r="AC31" s="33">
        <v>-0.81299999999999994</v>
      </c>
      <c r="AD31" s="33">
        <v>-0.52200000000000002</v>
      </c>
      <c r="AE31" s="44">
        <v>1.228</v>
      </c>
      <c r="AF31" s="44">
        <v>0</v>
      </c>
      <c r="AG31" s="33">
        <v>3.0000000000000001E-3</v>
      </c>
      <c r="AH31" s="33">
        <v>1E-3</v>
      </c>
      <c r="AI31" s="23">
        <f t="shared" si="1"/>
        <v>-0.49699999999999989</v>
      </c>
      <c r="AJ31" s="33">
        <v>0.93600000000000005</v>
      </c>
      <c r="AK31" s="33">
        <v>-0.995</v>
      </c>
      <c r="AL31" s="33">
        <v>-0.72099999999999997</v>
      </c>
      <c r="AM31" s="33">
        <v>2.375</v>
      </c>
      <c r="AN31" s="33">
        <v>0.54800000000000004</v>
      </c>
      <c r="AO31" s="33">
        <v>1.234</v>
      </c>
      <c r="AP31" s="33">
        <v>0</v>
      </c>
      <c r="AQ31" s="33">
        <v>0</v>
      </c>
      <c r="AR31" s="23">
        <f t="shared" si="2"/>
        <v>3.3770000000000002</v>
      </c>
      <c r="AS31" s="33">
        <v>5.8999999999999997E-2</v>
      </c>
      <c r="AT31" s="33">
        <v>0</v>
      </c>
      <c r="AU31" s="23">
        <f t="shared" si="9"/>
        <v>5.8999999999999997E-2</v>
      </c>
      <c r="AV31" s="44">
        <v>1E-3</v>
      </c>
      <c r="AW31" s="44">
        <v>0</v>
      </c>
      <c r="AX31" s="33">
        <v>1.5329999999999999</v>
      </c>
      <c r="AY31" s="33">
        <v>0</v>
      </c>
      <c r="AZ31" s="33">
        <v>0</v>
      </c>
      <c r="BA31" s="23">
        <f t="shared" si="10"/>
        <v>1.5339999999999998</v>
      </c>
      <c r="BB31" s="33">
        <v>-0.432</v>
      </c>
      <c r="BC31" s="33">
        <v>-0.73699999999999999</v>
      </c>
      <c r="BD31" s="33">
        <v>0.53300000000000003</v>
      </c>
      <c r="BE31" s="33">
        <v>0.14199999999999999</v>
      </c>
      <c r="BF31" s="44">
        <v>0</v>
      </c>
      <c r="BG31" s="44">
        <v>0.88800000000000001</v>
      </c>
      <c r="BH31" s="23">
        <f t="shared" si="3"/>
        <v>0.39400000000000002</v>
      </c>
      <c r="BI31" s="33">
        <v>8.9999999999999993E-3</v>
      </c>
      <c r="BJ31" s="33">
        <v>-0.307</v>
      </c>
      <c r="BK31" s="33">
        <v>0.29099999999999998</v>
      </c>
      <c r="BL31" s="33">
        <v>-0.13900000000000001</v>
      </c>
      <c r="BM31" s="23">
        <f t="shared" si="4"/>
        <v>-0.14600000000000002</v>
      </c>
      <c r="BN31" s="33">
        <v>2.3410000000000002</v>
      </c>
      <c r="BO31" s="33">
        <v>1.98</v>
      </c>
      <c r="BP31" s="23">
        <f t="shared" si="5"/>
        <v>4.3209999999999997</v>
      </c>
      <c r="BQ31" s="33">
        <v>1.212</v>
      </c>
      <c r="BR31" s="33">
        <v>-0.60899999999999999</v>
      </c>
      <c r="BS31" s="33">
        <v>-1.1819999999999999</v>
      </c>
      <c r="BT31" s="33">
        <v>1.639</v>
      </c>
      <c r="BU31" s="33">
        <v>6.2E-2</v>
      </c>
      <c r="BV31" s="33">
        <v>0.18099999999999999</v>
      </c>
      <c r="BW31" s="33">
        <v>0</v>
      </c>
      <c r="BX31" s="33">
        <v>0</v>
      </c>
      <c r="BY31" s="23">
        <f t="shared" si="11"/>
        <v>1.3030000000000002</v>
      </c>
      <c r="BZ31" s="23"/>
      <c r="CA31" s="23"/>
      <c r="CB31" s="31">
        <f t="shared" si="12"/>
        <v>16.625999999999998</v>
      </c>
      <c r="CC31" s="5">
        <v>16626</v>
      </c>
      <c r="CD31" s="43">
        <f t="shared" si="13"/>
        <v>0</v>
      </c>
    </row>
    <row r="32" spans="1:84" s="5" customFormat="1">
      <c r="A32" s="20">
        <f>'Замер Актив 15 ИЮНЯ 2016'!A32</f>
        <v>42536</v>
      </c>
      <c r="B32" s="21" t="s">
        <v>61</v>
      </c>
      <c r="C32" s="22">
        <f t="shared" si="6"/>
        <v>16.221999999999994</v>
      </c>
      <c r="D32" s="44">
        <v>0</v>
      </c>
      <c r="E32" s="44">
        <v>1.617</v>
      </c>
      <c r="F32" s="44">
        <v>0.375</v>
      </c>
      <c r="G32" s="44">
        <v>0.56999999999999995</v>
      </c>
      <c r="H32" s="33">
        <v>0</v>
      </c>
      <c r="I32" s="33">
        <v>0</v>
      </c>
      <c r="J32" s="33">
        <v>0.41599999999999998</v>
      </c>
      <c r="K32" s="33">
        <v>0.183</v>
      </c>
      <c r="L32" s="33">
        <v>0</v>
      </c>
      <c r="M32" s="33">
        <v>0</v>
      </c>
      <c r="N32" s="33">
        <f t="shared" si="7"/>
        <v>3.1609999999999996</v>
      </c>
      <c r="O32" s="33">
        <v>0.499</v>
      </c>
      <c r="P32" s="33">
        <v>0.91100000000000003</v>
      </c>
      <c r="Q32" s="33">
        <f t="shared" si="8"/>
        <v>1.4100000000000001</v>
      </c>
      <c r="R32" s="33">
        <v>1.2689999999999999</v>
      </c>
      <c r="S32" s="33">
        <v>0</v>
      </c>
      <c r="T32" s="33">
        <v>1.079</v>
      </c>
      <c r="U32" s="33">
        <v>0</v>
      </c>
      <c r="V32" s="33">
        <v>0</v>
      </c>
      <c r="W32" s="33">
        <v>0</v>
      </c>
      <c r="X32" s="33">
        <v>0</v>
      </c>
      <c r="Y32" s="33">
        <v>0</v>
      </c>
      <c r="Z32" s="23">
        <f t="shared" si="0"/>
        <v>2.3479999999999999</v>
      </c>
      <c r="AA32" s="33">
        <v>-1.776</v>
      </c>
      <c r="AB32" s="33">
        <v>1.379</v>
      </c>
      <c r="AC32" s="33">
        <v>-1.464</v>
      </c>
      <c r="AD32" s="33">
        <v>-0.999</v>
      </c>
      <c r="AE32" s="44">
        <v>1.2450000000000001</v>
      </c>
      <c r="AF32" s="44">
        <v>0</v>
      </c>
      <c r="AG32" s="33">
        <v>3.0000000000000001E-3</v>
      </c>
      <c r="AH32" s="33">
        <v>2E-3</v>
      </c>
      <c r="AI32" s="23">
        <f t="shared" si="1"/>
        <v>-1.6099999999999999</v>
      </c>
      <c r="AJ32" s="33">
        <v>0.93</v>
      </c>
      <c r="AK32" s="33">
        <v>-0.98699999999999999</v>
      </c>
      <c r="AL32" s="33">
        <v>-0.68600000000000005</v>
      </c>
      <c r="AM32" s="33">
        <v>2.3519999999999999</v>
      </c>
      <c r="AN32" s="33">
        <v>0.55400000000000005</v>
      </c>
      <c r="AO32" s="33">
        <v>1.2390000000000001</v>
      </c>
      <c r="AP32" s="33">
        <v>0</v>
      </c>
      <c r="AQ32" s="33">
        <v>0</v>
      </c>
      <c r="AR32" s="23">
        <f t="shared" si="2"/>
        <v>3.4020000000000001</v>
      </c>
      <c r="AS32" s="33">
        <v>6.0999999999999999E-2</v>
      </c>
      <c r="AT32" s="33">
        <v>0</v>
      </c>
      <c r="AU32" s="23">
        <f t="shared" si="9"/>
        <v>6.0999999999999999E-2</v>
      </c>
      <c r="AV32" s="44">
        <v>0</v>
      </c>
      <c r="AW32" s="44">
        <v>0</v>
      </c>
      <c r="AX32" s="33">
        <v>1.6319999999999999</v>
      </c>
      <c r="AY32" s="33">
        <v>0</v>
      </c>
      <c r="AZ32" s="33">
        <v>0</v>
      </c>
      <c r="BA32" s="23">
        <f t="shared" si="10"/>
        <v>1.6319999999999999</v>
      </c>
      <c r="BB32" s="33">
        <v>-0.433</v>
      </c>
      <c r="BC32" s="33">
        <v>-0.753</v>
      </c>
      <c r="BD32" s="33">
        <v>0.53400000000000003</v>
      </c>
      <c r="BE32" s="33">
        <v>1.2E-2</v>
      </c>
      <c r="BF32" s="44">
        <v>0</v>
      </c>
      <c r="BG32" s="44">
        <v>0.89700000000000002</v>
      </c>
      <c r="BH32" s="23">
        <f t="shared" si="3"/>
        <v>0.25700000000000012</v>
      </c>
      <c r="BI32" s="33">
        <v>8.9999999999999993E-3</v>
      </c>
      <c r="BJ32" s="33">
        <v>-0.308</v>
      </c>
      <c r="BK32" s="33">
        <v>0.29299999999999998</v>
      </c>
      <c r="BL32" s="33">
        <v>-0.13700000000000001</v>
      </c>
      <c r="BM32" s="23">
        <f t="shared" si="4"/>
        <v>-0.14300000000000002</v>
      </c>
      <c r="BN32" s="33">
        <v>2.359</v>
      </c>
      <c r="BO32" s="33">
        <v>2.0499999999999998</v>
      </c>
      <c r="BP32" s="23">
        <f t="shared" si="5"/>
        <v>4.4089999999999998</v>
      </c>
      <c r="BQ32" s="33">
        <v>1.1910000000000001</v>
      </c>
      <c r="BR32" s="33">
        <v>-0.59199999999999997</v>
      </c>
      <c r="BS32" s="33">
        <v>-1.1890000000000001</v>
      </c>
      <c r="BT32" s="33">
        <v>1.639</v>
      </c>
      <c r="BU32" s="33">
        <v>6.4000000000000001E-2</v>
      </c>
      <c r="BV32" s="33">
        <v>0.18099999999999999</v>
      </c>
      <c r="BW32" s="33">
        <v>0</v>
      </c>
      <c r="BX32" s="33">
        <v>1E-3</v>
      </c>
      <c r="BY32" s="23">
        <f t="shared" si="11"/>
        <v>1.2949999999999999</v>
      </c>
      <c r="BZ32" s="23"/>
      <c r="CA32" s="23"/>
      <c r="CB32" s="31">
        <f t="shared" si="12"/>
        <v>16.221999999999994</v>
      </c>
      <c r="CC32" s="5">
        <v>16222</v>
      </c>
      <c r="CD32" s="43">
        <f t="shared" si="13"/>
        <v>0</v>
      </c>
    </row>
    <row r="33" spans="1:82" s="5" customFormat="1">
      <c r="A33" s="20">
        <f>'Замер Актив 15 ИЮНЯ 2016'!A33</f>
        <v>42536</v>
      </c>
      <c r="B33" s="21" t="s">
        <v>62</v>
      </c>
      <c r="C33" s="22">
        <f t="shared" si="6"/>
        <v>16.185000000000002</v>
      </c>
      <c r="D33" s="44">
        <v>0</v>
      </c>
      <c r="E33" s="44">
        <v>1.6040000000000001</v>
      </c>
      <c r="F33" s="44">
        <v>0.50700000000000001</v>
      </c>
      <c r="G33" s="44">
        <v>0.55300000000000005</v>
      </c>
      <c r="H33" s="33">
        <v>1E-3</v>
      </c>
      <c r="I33" s="33">
        <v>1E-3</v>
      </c>
      <c r="J33" s="33">
        <v>0.41</v>
      </c>
      <c r="K33" s="33">
        <v>0.18099999999999999</v>
      </c>
      <c r="L33" s="33">
        <v>0</v>
      </c>
      <c r="M33" s="33">
        <v>0</v>
      </c>
      <c r="N33" s="33">
        <f t="shared" si="7"/>
        <v>3.2570000000000001</v>
      </c>
      <c r="O33" s="33">
        <v>0.51900000000000002</v>
      </c>
      <c r="P33" s="33">
        <v>0.91400000000000003</v>
      </c>
      <c r="Q33" s="33">
        <f t="shared" si="8"/>
        <v>1.4330000000000001</v>
      </c>
      <c r="R33" s="33">
        <v>1.159</v>
      </c>
      <c r="S33" s="33">
        <v>0</v>
      </c>
      <c r="T33" s="33">
        <v>1.1759999999999999</v>
      </c>
      <c r="U33" s="33">
        <v>0</v>
      </c>
      <c r="V33" s="33">
        <v>0</v>
      </c>
      <c r="W33" s="33">
        <v>0</v>
      </c>
      <c r="X33" s="33">
        <v>0</v>
      </c>
      <c r="Y33" s="33">
        <v>0</v>
      </c>
      <c r="Z33" s="23">
        <f t="shared" si="0"/>
        <v>2.335</v>
      </c>
      <c r="AA33" s="33">
        <v>-1.7829999999999999</v>
      </c>
      <c r="AB33" s="33">
        <v>1.4019999999999999</v>
      </c>
      <c r="AC33" s="33">
        <v>-1.4650000000000001</v>
      </c>
      <c r="AD33" s="33">
        <v>-0.95699999999999996</v>
      </c>
      <c r="AE33" s="44">
        <v>1.2569999999999999</v>
      </c>
      <c r="AF33" s="44">
        <v>0</v>
      </c>
      <c r="AG33" s="33">
        <v>3.0000000000000001E-3</v>
      </c>
      <c r="AH33" s="33">
        <v>2E-3</v>
      </c>
      <c r="AI33" s="23">
        <f t="shared" si="1"/>
        <v>-1.5410000000000001</v>
      </c>
      <c r="AJ33" s="33">
        <v>0.92</v>
      </c>
      <c r="AK33" s="33">
        <v>-0.98099999999999998</v>
      </c>
      <c r="AL33" s="33">
        <v>-0.73899999999999999</v>
      </c>
      <c r="AM33" s="33">
        <v>2.359</v>
      </c>
      <c r="AN33" s="33">
        <v>0.55800000000000005</v>
      </c>
      <c r="AO33" s="33">
        <v>1.2270000000000001</v>
      </c>
      <c r="AP33" s="33">
        <v>0</v>
      </c>
      <c r="AQ33" s="33">
        <v>0</v>
      </c>
      <c r="AR33" s="23">
        <f t="shared" si="2"/>
        <v>3.3440000000000003</v>
      </c>
      <c r="AS33" s="33">
        <v>5.2999999999999999E-2</v>
      </c>
      <c r="AT33" s="33">
        <v>0</v>
      </c>
      <c r="AU33" s="23">
        <f t="shared" si="9"/>
        <v>5.2999999999999999E-2</v>
      </c>
      <c r="AV33" s="44">
        <v>0</v>
      </c>
      <c r="AW33" s="44">
        <v>0</v>
      </c>
      <c r="AX33" s="33">
        <v>1.5740000000000001</v>
      </c>
      <c r="AY33" s="33">
        <v>0</v>
      </c>
      <c r="AZ33" s="33">
        <v>0</v>
      </c>
      <c r="BA33" s="23">
        <f t="shared" si="10"/>
        <v>1.5740000000000001</v>
      </c>
      <c r="BB33" s="33">
        <v>-0.438</v>
      </c>
      <c r="BC33" s="33">
        <v>-0.79100000000000004</v>
      </c>
      <c r="BD33" s="33">
        <v>0.52700000000000002</v>
      </c>
      <c r="BE33" s="33">
        <v>0.122</v>
      </c>
      <c r="BF33" s="44">
        <v>0</v>
      </c>
      <c r="BG33" s="44">
        <v>0.89300000000000002</v>
      </c>
      <c r="BH33" s="23">
        <f t="shared" si="3"/>
        <v>0.31299999999999994</v>
      </c>
      <c r="BI33" s="33">
        <v>-8.9999999999999993E-3</v>
      </c>
      <c r="BJ33" s="33">
        <v>-0.308</v>
      </c>
      <c r="BK33" s="33">
        <v>0.28999999999999998</v>
      </c>
      <c r="BL33" s="33">
        <v>-0.13800000000000001</v>
      </c>
      <c r="BM33" s="23">
        <f t="shared" si="4"/>
        <v>-0.16500000000000004</v>
      </c>
      <c r="BN33" s="33">
        <v>2.3140000000000001</v>
      </c>
      <c r="BO33" s="33">
        <v>1.9710000000000001</v>
      </c>
      <c r="BP33" s="23">
        <f t="shared" si="5"/>
        <v>4.2850000000000001</v>
      </c>
      <c r="BQ33" s="33">
        <v>1.1839999999999999</v>
      </c>
      <c r="BR33" s="33">
        <v>-0.58399999999999996</v>
      </c>
      <c r="BS33" s="33">
        <v>-1.1819999999999999</v>
      </c>
      <c r="BT33" s="33">
        <v>1.637</v>
      </c>
      <c r="BU33" s="33">
        <v>6.2E-2</v>
      </c>
      <c r="BV33" s="33">
        <v>0.18</v>
      </c>
      <c r="BW33" s="33">
        <v>0</v>
      </c>
      <c r="BX33" s="33">
        <v>0</v>
      </c>
      <c r="BY33" s="23">
        <f t="shared" si="11"/>
        <v>1.2970000000000002</v>
      </c>
      <c r="BZ33" s="23"/>
      <c r="CA33" s="23"/>
      <c r="CB33" s="31">
        <f t="shared" si="12"/>
        <v>16.185000000000002</v>
      </c>
      <c r="CC33" s="5">
        <v>16185</v>
      </c>
      <c r="CD33" s="43">
        <f t="shared" si="13"/>
        <v>0</v>
      </c>
    </row>
    <row r="34" spans="1:82" s="5" customFormat="1">
      <c r="A34" s="20">
        <f>'Замер Актив 15 ИЮНЯ 2016'!A34</f>
        <v>42536</v>
      </c>
      <c r="B34" s="21" t="s">
        <v>63</v>
      </c>
      <c r="C34" s="22">
        <f t="shared" si="6"/>
        <v>16.549000000000003</v>
      </c>
      <c r="D34" s="44">
        <v>0</v>
      </c>
      <c r="E34" s="44">
        <v>1.579</v>
      </c>
      <c r="F34" s="44">
        <v>0.53700000000000003</v>
      </c>
      <c r="G34" s="44">
        <v>0.50900000000000001</v>
      </c>
      <c r="H34" s="33">
        <v>0</v>
      </c>
      <c r="I34" s="33">
        <v>0</v>
      </c>
      <c r="J34" s="33">
        <v>0.40500000000000003</v>
      </c>
      <c r="K34" s="33">
        <v>0.18</v>
      </c>
      <c r="L34" s="33">
        <v>0</v>
      </c>
      <c r="M34" s="33">
        <v>0</v>
      </c>
      <c r="N34" s="33">
        <f t="shared" si="7"/>
        <v>3.2100000000000004</v>
      </c>
      <c r="O34" s="33">
        <v>0.70399999999999996</v>
      </c>
      <c r="P34" s="33">
        <v>0.90700000000000003</v>
      </c>
      <c r="Q34" s="33">
        <f t="shared" si="8"/>
        <v>1.611</v>
      </c>
      <c r="R34" s="33">
        <v>1.319</v>
      </c>
      <c r="S34" s="33">
        <v>0</v>
      </c>
      <c r="T34" s="33">
        <v>1.147</v>
      </c>
      <c r="U34" s="33">
        <v>0</v>
      </c>
      <c r="V34" s="33">
        <v>0</v>
      </c>
      <c r="W34" s="33">
        <v>0</v>
      </c>
      <c r="X34" s="33">
        <v>0</v>
      </c>
      <c r="Y34" s="33">
        <v>0</v>
      </c>
      <c r="Z34" s="23">
        <f t="shared" si="0"/>
        <v>2.4660000000000002</v>
      </c>
      <c r="AA34" s="33">
        <v>-1.7729999999999999</v>
      </c>
      <c r="AB34" s="33">
        <v>1.377</v>
      </c>
      <c r="AC34" s="33">
        <v>-1.46</v>
      </c>
      <c r="AD34" s="33">
        <v>-0.89900000000000002</v>
      </c>
      <c r="AE34" s="44">
        <v>1.2629999999999999</v>
      </c>
      <c r="AF34" s="44">
        <v>0</v>
      </c>
      <c r="AG34" s="33">
        <v>3.0000000000000001E-3</v>
      </c>
      <c r="AH34" s="33">
        <v>1E-3</v>
      </c>
      <c r="AI34" s="23">
        <f t="shared" si="1"/>
        <v>-1.4880000000000002</v>
      </c>
      <c r="AJ34" s="33">
        <v>0.91600000000000004</v>
      </c>
      <c r="AK34" s="33">
        <v>-0.97399999999999998</v>
      </c>
      <c r="AL34" s="33">
        <v>-0.68300000000000005</v>
      </c>
      <c r="AM34" s="33">
        <v>2.31</v>
      </c>
      <c r="AN34" s="33">
        <v>0.56200000000000006</v>
      </c>
      <c r="AO34" s="33">
        <v>1.2210000000000001</v>
      </c>
      <c r="AP34" s="33">
        <v>0</v>
      </c>
      <c r="AQ34" s="33">
        <v>0</v>
      </c>
      <c r="AR34" s="23">
        <f t="shared" si="2"/>
        <v>3.3520000000000003</v>
      </c>
      <c r="AS34" s="33">
        <v>5.2999999999999999E-2</v>
      </c>
      <c r="AT34" s="33">
        <v>0</v>
      </c>
      <c r="AU34" s="23">
        <f t="shared" si="9"/>
        <v>5.2999999999999999E-2</v>
      </c>
      <c r="AV34" s="44">
        <v>0</v>
      </c>
      <c r="AW34" s="44">
        <v>0</v>
      </c>
      <c r="AX34" s="33">
        <v>1.59</v>
      </c>
      <c r="AY34" s="33">
        <v>0</v>
      </c>
      <c r="AZ34" s="33">
        <v>0</v>
      </c>
      <c r="BA34" s="23">
        <f t="shared" si="10"/>
        <v>1.59</v>
      </c>
      <c r="BB34" s="33">
        <v>-0.435</v>
      </c>
      <c r="BC34" s="33">
        <v>-0.75900000000000001</v>
      </c>
      <c r="BD34" s="33">
        <v>0.51600000000000001</v>
      </c>
      <c r="BE34" s="33">
        <v>0.14000000000000001</v>
      </c>
      <c r="BF34" s="44">
        <v>0</v>
      </c>
      <c r="BG34" s="44">
        <v>0.88600000000000001</v>
      </c>
      <c r="BH34" s="23">
        <f t="shared" si="3"/>
        <v>0.34800000000000009</v>
      </c>
      <c r="BI34" s="33">
        <v>-0.01</v>
      </c>
      <c r="BJ34" s="33">
        <v>-0.30499999999999999</v>
      </c>
      <c r="BK34" s="33">
        <v>0.29199999999999998</v>
      </c>
      <c r="BL34" s="33">
        <v>-0.14499999999999999</v>
      </c>
      <c r="BM34" s="23">
        <f t="shared" si="4"/>
        <v>-0.16800000000000001</v>
      </c>
      <c r="BN34" s="33">
        <v>2.3140000000000001</v>
      </c>
      <c r="BO34" s="33">
        <v>1.98</v>
      </c>
      <c r="BP34" s="23">
        <f t="shared" si="5"/>
        <v>4.2940000000000005</v>
      </c>
      <c r="BQ34" s="33">
        <v>1.1879999999999999</v>
      </c>
      <c r="BR34" s="33">
        <v>-0.60399999999999998</v>
      </c>
      <c r="BS34" s="33">
        <v>-1.1739999999999999</v>
      </c>
      <c r="BT34" s="33">
        <v>1.635</v>
      </c>
      <c r="BU34" s="33">
        <v>0.06</v>
      </c>
      <c r="BV34" s="33">
        <v>0.17499999999999999</v>
      </c>
      <c r="BW34" s="33">
        <v>0</v>
      </c>
      <c r="BX34" s="33">
        <v>1E-3</v>
      </c>
      <c r="BY34" s="23">
        <f t="shared" si="11"/>
        <v>1.2809999999999999</v>
      </c>
      <c r="BZ34" s="23"/>
      <c r="CA34" s="23"/>
      <c r="CB34" s="31">
        <f t="shared" si="12"/>
        <v>16.549000000000003</v>
      </c>
      <c r="CC34" s="5">
        <v>16549</v>
      </c>
      <c r="CD34" s="43">
        <f t="shared" si="13"/>
        <v>0</v>
      </c>
    </row>
    <row r="35" spans="1:82" s="5" customFormat="1">
      <c r="A35" s="24" t="s">
        <v>64</v>
      </c>
      <c r="B35" s="24"/>
      <c r="C35" s="25">
        <f t="shared" ref="C35:BN35" si="14">SUM(C11:C34)</f>
        <v>428.27699999999987</v>
      </c>
      <c r="D35" s="25">
        <f t="shared" si="14"/>
        <v>0</v>
      </c>
      <c r="E35" s="25">
        <f t="shared" si="14"/>
        <v>42.099000000000004</v>
      </c>
      <c r="F35" s="25">
        <f t="shared" si="14"/>
        <v>20.188999999999997</v>
      </c>
      <c r="G35" s="25">
        <f t="shared" si="14"/>
        <v>-2.7340000000000018</v>
      </c>
      <c r="H35" s="25">
        <f t="shared" si="14"/>
        <v>9.0000000000000011E-3</v>
      </c>
      <c r="I35" s="25">
        <f t="shared" si="14"/>
        <v>7.0000000000000001E-3</v>
      </c>
      <c r="J35" s="25">
        <f t="shared" si="14"/>
        <v>9.798</v>
      </c>
      <c r="K35" s="25">
        <f t="shared" si="14"/>
        <v>4.0999999999999996</v>
      </c>
      <c r="L35" s="25">
        <f t="shared" si="14"/>
        <v>0</v>
      </c>
      <c r="M35" s="25">
        <f t="shared" si="14"/>
        <v>0</v>
      </c>
      <c r="N35" s="26">
        <f t="shared" si="14"/>
        <v>73.467999999999989</v>
      </c>
      <c r="O35" s="25">
        <f t="shared" si="14"/>
        <v>16.319000000000003</v>
      </c>
      <c r="P35" s="25">
        <f>SUM(P11:P34)</f>
        <v>21.629000000000001</v>
      </c>
      <c r="Q35" s="25">
        <f>SUM(Q11:Q34)</f>
        <v>37.947999999999993</v>
      </c>
      <c r="R35" s="25">
        <f t="shared" si="14"/>
        <v>46.961000000000013</v>
      </c>
      <c r="S35" s="25">
        <f t="shared" si="14"/>
        <v>0</v>
      </c>
      <c r="T35" s="25">
        <f t="shared" si="14"/>
        <v>26.434999999999995</v>
      </c>
      <c r="U35" s="25">
        <f t="shared" si="14"/>
        <v>0</v>
      </c>
      <c r="V35" s="25">
        <f t="shared" si="14"/>
        <v>0</v>
      </c>
      <c r="W35" s="25">
        <f t="shared" si="14"/>
        <v>0</v>
      </c>
      <c r="X35" s="25">
        <f t="shared" si="14"/>
        <v>0</v>
      </c>
      <c r="Y35" s="25">
        <f t="shared" si="14"/>
        <v>0</v>
      </c>
      <c r="Z35" s="25">
        <f t="shared" si="14"/>
        <v>73.395999999999987</v>
      </c>
      <c r="AA35" s="25">
        <f t="shared" si="14"/>
        <v>-42.975000000000001</v>
      </c>
      <c r="AB35" s="25">
        <f t="shared" si="14"/>
        <v>33.817000000000007</v>
      </c>
      <c r="AC35" s="25">
        <f t="shared" si="14"/>
        <v>-22.794</v>
      </c>
      <c r="AD35" s="25">
        <f t="shared" si="14"/>
        <v>-13.491</v>
      </c>
      <c r="AE35" s="25">
        <f t="shared" si="14"/>
        <v>25.542000000000002</v>
      </c>
      <c r="AF35" s="25">
        <f t="shared" si="14"/>
        <v>0</v>
      </c>
      <c r="AG35" s="25">
        <f t="shared" si="14"/>
        <v>6.8000000000000019E-2</v>
      </c>
      <c r="AH35" s="25">
        <f t="shared" si="14"/>
        <v>4.0000000000000022E-2</v>
      </c>
      <c r="AI35" s="25">
        <f t="shared" si="14"/>
        <v>-19.792999999999999</v>
      </c>
      <c r="AJ35" s="25">
        <f t="shared" si="14"/>
        <v>21.977</v>
      </c>
      <c r="AK35" s="25">
        <f t="shared" si="14"/>
        <v>-23.189999999999998</v>
      </c>
      <c r="AL35" s="25">
        <f t="shared" si="14"/>
        <v>-17.621000000000002</v>
      </c>
      <c r="AM35" s="25">
        <f t="shared" si="14"/>
        <v>58.323999999999998</v>
      </c>
      <c r="AN35" s="25">
        <f t="shared" si="14"/>
        <v>17.780999999999999</v>
      </c>
      <c r="AO35" s="25">
        <f t="shared" si="14"/>
        <v>25.218</v>
      </c>
      <c r="AP35" s="25">
        <f t="shared" si="14"/>
        <v>0</v>
      </c>
      <c r="AQ35" s="25">
        <f t="shared" si="14"/>
        <v>0</v>
      </c>
      <c r="AR35" s="25">
        <f t="shared" si="14"/>
        <v>82.489000000000004</v>
      </c>
      <c r="AS35" s="25">
        <f t="shared" si="14"/>
        <v>2.2530000000000006</v>
      </c>
      <c r="AT35" s="25">
        <f t="shared" si="14"/>
        <v>2E-3</v>
      </c>
      <c r="AU35" s="25">
        <f t="shared" si="14"/>
        <v>2.2550000000000003</v>
      </c>
      <c r="AV35" s="25">
        <f>SUM(AV11:AV34)</f>
        <v>1E-3</v>
      </c>
      <c r="AW35" s="25">
        <f>SUM(AW11:AW34)</f>
        <v>0</v>
      </c>
      <c r="AX35" s="25">
        <f t="shared" si="14"/>
        <v>40.386000000000003</v>
      </c>
      <c r="AY35" s="25">
        <f t="shared" si="14"/>
        <v>0</v>
      </c>
      <c r="AZ35" s="25">
        <f t="shared" si="14"/>
        <v>0</v>
      </c>
      <c r="BA35" s="25">
        <f t="shared" si="14"/>
        <v>40.387</v>
      </c>
      <c r="BB35" s="25">
        <f t="shared" si="14"/>
        <v>-10.487000000000002</v>
      </c>
      <c r="BC35" s="25">
        <f t="shared" si="14"/>
        <v>-18.166999999999998</v>
      </c>
      <c r="BD35" s="25">
        <f t="shared" si="14"/>
        <v>12.774000000000001</v>
      </c>
      <c r="BE35" s="25">
        <f t="shared" si="14"/>
        <v>3.4689999999999999</v>
      </c>
      <c r="BF35" s="25">
        <f t="shared" si="14"/>
        <v>2.4E-2</v>
      </c>
      <c r="BG35" s="25">
        <f t="shared" si="14"/>
        <v>18.991999999999997</v>
      </c>
      <c r="BH35" s="25">
        <f t="shared" si="14"/>
        <v>6.6050000000000004</v>
      </c>
      <c r="BI35" s="25">
        <f t="shared" si="14"/>
        <v>0.21799999999999997</v>
      </c>
      <c r="BJ35" s="25">
        <f t="shared" si="14"/>
        <v>-7.354000000000001</v>
      </c>
      <c r="BK35" s="25">
        <f t="shared" si="14"/>
        <v>6.8090000000000011</v>
      </c>
      <c r="BL35" s="25">
        <f t="shared" si="14"/>
        <v>-3.3440000000000003</v>
      </c>
      <c r="BM35" s="25">
        <f t="shared" si="14"/>
        <v>-3.6710000000000003</v>
      </c>
      <c r="BN35" s="25">
        <f t="shared" si="14"/>
        <v>55.606999999999999</v>
      </c>
      <c r="BO35" s="25">
        <f t="shared" ref="BO35:CB35" si="15">SUM(BO11:BO34)</f>
        <v>48.372999999999983</v>
      </c>
      <c r="BP35" s="25">
        <f t="shared" si="15"/>
        <v>103.97999999999999</v>
      </c>
      <c r="BQ35" s="25">
        <f t="shared" si="15"/>
        <v>28.863</v>
      </c>
      <c r="BR35" s="25">
        <f t="shared" si="15"/>
        <v>-15.327999999999996</v>
      </c>
      <c r="BS35" s="25">
        <f t="shared" si="15"/>
        <v>-27.263999999999996</v>
      </c>
      <c r="BT35" s="25">
        <f t="shared" si="15"/>
        <v>39.13300000000001</v>
      </c>
      <c r="BU35" s="25">
        <f t="shared" si="15"/>
        <v>1.43</v>
      </c>
      <c r="BV35" s="25">
        <f>SUM(BV11:BV34)</f>
        <v>4.3649999999999993</v>
      </c>
      <c r="BW35" s="25">
        <f>SUM(BW11:BW34)</f>
        <v>1E-3</v>
      </c>
      <c r="BX35" s="25">
        <f>SUM(BX11:BX34)</f>
        <v>1.3000000000000005E-2</v>
      </c>
      <c r="BY35" s="25">
        <f>SUM(BY11:BY34)</f>
        <v>31.21299999999999</v>
      </c>
      <c r="BZ35" s="25">
        <f t="shared" si="15"/>
        <v>0</v>
      </c>
      <c r="CA35" s="25">
        <f t="shared" si="15"/>
        <v>0</v>
      </c>
      <c r="CB35" s="25">
        <f t="shared" si="15"/>
        <v>428.27699999999987</v>
      </c>
    </row>
    <row r="36" spans="1:82">
      <c r="A36" s="41"/>
      <c r="B36" s="41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42"/>
      <c r="O36" s="37"/>
      <c r="P36" s="37"/>
      <c r="Q36" s="37"/>
      <c r="R36" s="41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41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41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41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0"/>
    </row>
    <row r="37" spans="1:82">
      <c r="A37" s="2"/>
      <c r="B37" s="41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42"/>
      <c r="O37" s="37"/>
      <c r="P37" s="37"/>
      <c r="Q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0"/>
    </row>
    <row r="38" spans="1:82">
      <c r="A38" s="41"/>
      <c r="B38" s="41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42"/>
      <c r="O38" s="37"/>
      <c r="P38" s="37"/>
      <c r="Q38" s="37"/>
      <c r="R38" s="41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41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41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41" t="str">
        <f>'Замер Актив 15 ИЮНЯ 2016'!BN38</f>
        <v xml:space="preserve">Генеральный директор АО "Черногорэнерго"            ______________ С.Е.Савицкая    </v>
      </c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0"/>
    </row>
    <row r="39" spans="1:82">
      <c r="A39" s="2"/>
      <c r="K39" s="29"/>
      <c r="CB39" s="30"/>
    </row>
    <row r="40" spans="1:82">
      <c r="A40" s="2"/>
      <c r="K40" s="29"/>
      <c r="CB40" s="37"/>
    </row>
    <row r="41" spans="1:82">
      <c r="A41" s="2"/>
      <c r="K41" s="29"/>
      <c r="CB41" s="37"/>
    </row>
    <row r="42" spans="1:82">
      <c r="K42" s="29"/>
      <c r="R42" s="27"/>
      <c r="AJ42" s="27"/>
      <c r="AV42" s="27"/>
      <c r="BN42" s="27"/>
      <c r="CB42" s="37"/>
    </row>
    <row r="43" spans="1:82">
      <c r="K43" s="29"/>
      <c r="R43" s="27"/>
      <c r="AJ43" s="27"/>
      <c r="AV43" s="27"/>
      <c r="BN43" s="41" t="str">
        <f>'Замер Актив 15 ИЮНЯ 2016'!BN43</f>
        <v>Исп. Нач.ОСЭЭ АО "Черногорэнерго"______________А.Г.Ишбулдин</v>
      </c>
      <c r="CB43" s="37"/>
    </row>
    <row r="44" spans="1:82">
      <c r="K44" s="29"/>
      <c r="R44" s="27"/>
      <c r="AJ44" s="27"/>
      <c r="AV44" s="27"/>
      <c r="BN44" s="27" t="s">
        <v>69</v>
      </c>
      <c r="CB44" s="37"/>
    </row>
    <row r="45" spans="1:82">
      <c r="A45" s="2"/>
      <c r="H45" s="2" t="s">
        <v>70</v>
      </c>
      <c r="K45" s="29"/>
      <c r="S45" s="27"/>
      <c r="T45" s="27"/>
      <c r="Y45" s="2" t="s">
        <v>71</v>
      </c>
      <c r="AK45" s="27"/>
      <c r="AL45" s="27"/>
      <c r="AQ45" s="2" t="s">
        <v>72</v>
      </c>
      <c r="AW45" s="27"/>
      <c r="AX45" s="27"/>
      <c r="BC45" s="2" t="s">
        <v>73</v>
      </c>
      <c r="BO45" s="27"/>
      <c r="BP45" s="27"/>
      <c r="BQ45" s="2"/>
      <c r="BR45" s="2"/>
      <c r="BS45" s="2"/>
      <c r="BT45" s="2"/>
      <c r="BU45" s="2" t="s">
        <v>74</v>
      </c>
      <c r="BV45" s="2"/>
      <c r="CB45" s="37"/>
    </row>
    <row r="46" spans="1:82">
      <c r="A46" s="2"/>
      <c r="K46" s="29"/>
      <c r="S46" s="27"/>
      <c r="T46" s="27"/>
      <c r="AK46" s="27"/>
      <c r="AL46" s="27"/>
      <c r="AW46" s="27"/>
      <c r="AX46" s="27"/>
      <c r="BO46" s="27"/>
      <c r="BP46" s="27"/>
      <c r="BQ46" s="2"/>
      <c r="BR46" s="2"/>
      <c r="BS46" s="2"/>
      <c r="BT46" s="2"/>
      <c r="BU46" s="2"/>
      <c r="BV46" s="2"/>
      <c r="CB46" s="37"/>
    </row>
  </sheetData>
  <mergeCells count="27">
    <mergeCell ref="AJ8:AQ8"/>
    <mergeCell ref="BY8:BY9"/>
    <mergeCell ref="BZ8:BZ9"/>
    <mergeCell ref="CA8:CA9"/>
    <mergeCell ref="BP8:BP9"/>
    <mergeCell ref="BQ8:BX8"/>
    <mergeCell ref="Q8:Q9"/>
    <mergeCell ref="R8:Y8"/>
    <mergeCell ref="Z8:Z9"/>
    <mergeCell ref="AA8:AH8"/>
    <mergeCell ref="AI8:AI9"/>
    <mergeCell ref="BH8:BH9"/>
    <mergeCell ref="BI8:BL8"/>
    <mergeCell ref="BM8:BM9"/>
    <mergeCell ref="BN8:BO8"/>
    <mergeCell ref="AR8:AR9"/>
    <mergeCell ref="AS8:AT8"/>
    <mergeCell ref="AU8:AU9"/>
    <mergeCell ref="AV8:AZ8"/>
    <mergeCell ref="BA8:BA9"/>
    <mergeCell ref="BB8:BG8"/>
    <mergeCell ref="O8:P8"/>
    <mergeCell ref="A8:A9"/>
    <mergeCell ref="B8:B9"/>
    <mergeCell ref="C8:C9"/>
    <mergeCell ref="D8:M8"/>
    <mergeCell ref="N8:N9"/>
  </mergeCells>
  <conditionalFormatting sqref="BQ35:BQ38 BO35:BO38 AQ35:AQ38">
    <cfRule type="cellIs" dxfId="121" priority="51" stopIfTrue="1" operator="equal">
      <formula>AQ$39</formula>
    </cfRule>
    <cfRule type="cellIs" dxfId="120" priority="52" stopIfTrue="1" operator="equal">
      <formula>#REF!</formula>
    </cfRule>
  </conditionalFormatting>
  <conditionalFormatting sqref="CA35:CB38">
    <cfRule type="cellIs" dxfId="119" priority="49" stopIfTrue="1" operator="equal">
      <formula>CA$39</formula>
    </cfRule>
    <cfRule type="cellIs" dxfId="118" priority="50" stopIfTrue="1" operator="equal">
      <formula>#REF!</formula>
    </cfRule>
  </conditionalFormatting>
  <conditionalFormatting sqref="BZ35:BZ38">
    <cfRule type="cellIs" dxfId="117" priority="47" stopIfTrue="1" operator="equal">
      <formula>BZ$39</formula>
    </cfRule>
    <cfRule type="cellIs" dxfId="116" priority="48" stopIfTrue="1" operator="equal">
      <formula>#REF!</formula>
    </cfRule>
  </conditionalFormatting>
  <conditionalFormatting sqref="BS35:BV38">
    <cfRule type="cellIs" dxfId="115" priority="45" stopIfTrue="1" operator="equal">
      <formula>BS$39</formula>
    </cfRule>
    <cfRule type="cellIs" dxfId="114" priority="46" stopIfTrue="1" operator="equal">
      <formula>#REF!</formula>
    </cfRule>
  </conditionalFormatting>
  <conditionalFormatting sqref="AX11:BE34 BH11:CA34 BA35:BA38 H11:AD34 AG11:AU34 AU35:AU38">
    <cfRule type="cellIs" dxfId="113" priority="43" stopIfTrue="1" operator="equal">
      <formula>#REF!</formula>
    </cfRule>
    <cfRule type="cellIs" dxfId="112" priority="44" stopIfTrue="1" operator="equal">
      <formula>#REF!</formula>
    </cfRule>
  </conditionalFormatting>
  <conditionalFormatting sqref="CB39:CB46">
    <cfRule type="cellIs" dxfId="111" priority="41" stopIfTrue="1" operator="equal">
      <formula>CB$39</formula>
    </cfRule>
    <cfRule type="cellIs" dxfId="110" priority="42" stopIfTrue="1" operator="equal">
      <formula>#REF!</formula>
    </cfRule>
  </conditionalFormatting>
  <conditionalFormatting sqref="BW35:BY38">
    <cfRule type="cellIs" dxfId="109" priority="31" stopIfTrue="1" operator="equal">
      <formula>BW$39</formula>
    </cfRule>
    <cfRule type="cellIs" dxfId="108" priority="32" stopIfTrue="1" operator="equal">
      <formula>#REF!</formula>
    </cfRule>
  </conditionalFormatting>
  <conditionalFormatting sqref="BB35:BB38 L35:L38 BF35:BG38">
    <cfRule type="cellIs" dxfId="107" priority="65" stopIfTrue="1" operator="equal">
      <formula>L$39</formula>
    </cfRule>
    <cfRule type="cellIs" dxfId="106" priority="66" stopIfTrue="1" operator="equal">
      <formula>#REF!</formula>
    </cfRule>
  </conditionalFormatting>
  <conditionalFormatting sqref="U35:U38 AD35:AD38 AM35:AM38 H35:I38 BI35:BJ38 K35:K38 AX35:AX38 BM35:BM38 BN35">
    <cfRule type="cellIs" dxfId="105" priority="71" stopIfTrue="1" operator="equal">
      <formula>H$39</formula>
    </cfRule>
    <cfRule type="cellIs" dxfId="104" priority="72" stopIfTrue="1" operator="equal">
      <formula>#REF!</formula>
    </cfRule>
  </conditionalFormatting>
  <conditionalFormatting sqref="Z35:AB38 BK35:BK38 R35 C35:G38 M35:M38 AZ35:BA38 S35:S38 AI35:AI38 AK35:AK38 AJ35">
    <cfRule type="cellIs" dxfId="103" priority="89" stopIfTrue="1" operator="equal">
      <formula>C$39</formula>
    </cfRule>
    <cfRule type="cellIs" dxfId="102" priority="90" stopIfTrue="1" operator="equal">
      <formula>#REF!</formula>
    </cfRule>
  </conditionalFormatting>
  <conditionalFormatting sqref="V35:V38 AE35:AE38 AN35:AN38 BE35:BE38">
    <cfRule type="cellIs" dxfId="101" priority="109" stopIfTrue="1" operator="equal">
      <formula>V$39</formula>
    </cfRule>
    <cfRule type="cellIs" dxfId="100" priority="110" stopIfTrue="1" operator="equal">
      <formula>#REF!</formula>
    </cfRule>
  </conditionalFormatting>
  <conditionalFormatting sqref="W35:Y38 BH35:BH38 BL35:BL38 AF35:AH38 AO35:AP38">
    <cfRule type="cellIs" dxfId="99" priority="117" stopIfTrue="1" operator="equal">
      <formula>W$39</formula>
    </cfRule>
    <cfRule type="cellIs" dxfId="98" priority="118" stopIfTrue="1" operator="equal">
      <formula>#REF!</formula>
    </cfRule>
  </conditionalFormatting>
  <conditionalFormatting sqref="T35:T38 AC35:AC38">
    <cfRule type="cellIs" dxfId="97" priority="127" stopIfTrue="1" operator="equal">
      <formula>T$39</formula>
    </cfRule>
    <cfRule type="cellIs" dxfId="96" priority="128" stopIfTrue="1" operator="equal">
      <formula>#REF!</formula>
    </cfRule>
  </conditionalFormatting>
  <conditionalFormatting sqref="BC35:BC38 BR35:BR38">
    <cfRule type="cellIs" dxfId="95" priority="131" stopIfTrue="1" operator="equal">
      <formula>BC$39</formula>
    </cfRule>
    <cfRule type="cellIs" dxfId="94" priority="132" stopIfTrue="1" operator="equal">
      <formula>#REF!</formula>
    </cfRule>
  </conditionalFormatting>
  <conditionalFormatting sqref="BD35:BD38 BA35:BA38 O35:Q38 AR35:AR38">
    <cfRule type="cellIs" dxfId="93" priority="135" stopIfTrue="1" operator="equal">
      <formula>O$39</formula>
    </cfRule>
    <cfRule type="cellIs" dxfId="92" priority="136" stopIfTrue="1" operator="equal">
      <formula>#REF!</formula>
    </cfRule>
  </conditionalFormatting>
  <conditionalFormatting sqref="J35:J38">
    <cfRule type="cellIs" dxfId="91" priority="143" stopIfTrue="1" operator="equal">
      <formula>J$39</formula>
    </cfRule>
    <cfRule type="cellIs" dxfId="90" priority="144" stopIfTrue="1" operator="equal">
      <formula>#REF!</formula>
    </cfRule>
  </conditionalFormatting>
  <conditionalFormatting sqref="AY35:AY38 AS35:AU38">
    <cfRule type="cellIs" dxfId="89" priority="145" stopIfTrue="1" operator="equal">
      <formula>AS$39</formula>
    </cfRule>
    <cfRule type="cellIs" dxfId="88" priority="146" stopIfTrue="1" operator="equal">
      <formula>#REF!</formula>
    </cfRule>
  </conditionalFormatting>
  <conditionalFormatting sqref="N35:N38 BP35:BP38">
    <cfRule type="cellIs" dxfId="87" priority="149" stopIfTrue="1" operator="equal">
      <formula>N$39</formula>
    </cfRule>
    <cfRule type="cellIs" dxfId="86" priority="150" stopIfTrue="1" operator="equal">
      <formula>#REF!</formula>
    </cfRule>
  </conditionalFormatting>
  <conditionalFormatting sqref="AU35:AU38">
    <cfRule type="cellIs" dxfId="85" priority="153" stopIfTrue="1" operator="equal">
      <formula>AW$39</formula>
    </cfRule>
    <cfRule type="cellIs" dxfId="84" priority="154" stopIfTrue="1" operator="equal">
      <formula>#REF!</formula>
    </cfRule>
  </conditionalFormatting>
  <conditionalFormatting sqref="AL35:AL38">
    <cfRule type="cellIs" dxfId="83" priority="155" stopIfTrue="1" operator="equal">
      <formula>AL$39</formula>
    </cfRule>
    <cfRule type="cellIs" dxfId="82" priority="156" stopIfTrue="1" operator="equal">
      <formula>#REF!</formula>
    </cfRule>
  </conditionalFormatting>
  <conditionalFormatting sqref="AW35:AW38 AV35">
    <cfRule type="cellIs" dxfId="81" priority="157" stopIfTrue="1" operator="equal">
      <formula>#REF!</formula>
    </cfRule>
    <cfRule type="cellIs" dxfId="80" priority="158" stopIfTrue="1" operator="equal">
      <formula>#REF!</formula>
    </cfRule>
  </conditionalFormatting>
  <printOptions horizontalCentered="1" verticalCentered="1"/>
  <pageMargins left="0.68" right="0.74803149606299213" top="0.98425196850393704" bottom="0.77" header="0.51181102362204722" footer="0.51181102362204722"/>
  <pageSetup paperSize="9" scale="67" orientation="landscape" r:id="rId1"/>
  <headerFooter alignWithMargins="0"/>
  <colBreaks count="6" manualBreakCount="6">
    <brk id="14" max="44" man="1"/>
    <brk id="26" max="44" man="1"/>
    <brk id="35" max="42" man="1"/>
    <brk id="47" max="42" man="1"/>
    <brk id="65" max="42" man="1"/>
    <brk id="77" max="4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D46"/>
  <sheetViews>
    <sheetView view="pageBreakPreview" topLeftCell="AU1" zoomScale="60" zoomScaleNormal="100" workbookViewId="0">
      <selection activeCell="BP60" sqref="BP60"/>
    </sheetView>
  </sheetViews>
  <sheetFormatPr defaultColWidth="12.7109375" defaultRowHeight="12.75"/>
  <cols>
    <col min="1" max="1" width="11.42578125" style="27" customWidth="1"/>
    <col min="2" max="2" width="8" style="27" customWidth="1"/>
    <col min="3" max="3" width="10.42578125" style="27" customWidth="1"/>
    <col min="4" max="4" width="9.28515625" style="2" customWidth="1"/>
    <col min="5" max="5" width="9" style="2" customWidth="1"/>
    <col min="6" max="6" width="11.28515625" style="2" customWidth="1"/>
    <col min="7" max="7" width="9.140625" style="2" customWidth="1"/>
    <col min="8" max="9" width="7.5703125" style="2" bestFit="1" customWidth="1"/>
    <col min="10" max="10" width="11.28515625" style="2" customWidth="1"/>
    <col min="11" max="11" width="8.5703125" style="2" bestFit="1" customWidth="1"/>
    <col min="12" max="12" width="9.140625" style="2" customWidth="1"/>
    <col min="13" max="13" width="10.5703125" style="2" customWidth="1"/>
    <col min="14" max="14" width="11.7109375" style="2" bestFit="1" customWidth="1"/>
    <col min="15" max="15" width="10.7109375" style="5" bestFit="1" customWidth="1"/>
    <col min="16" max="17" width="10.7109375" style="5" customWidth="1"/>
    <col min="18" max="18" width="11.140625" style="2" customWidth="1"/>
    <col min="19" max="23" width="9.140625" style="2" customWidth="1"/>
    <col min="24" max="24" width="9.140625" style="2" bestFit="1" customWidth="1"/>
    <col min="25" max="25" width="14.7109375" style="2" bestFit="1" customWidth="1"/>
    <col min="26" max="26" width="11.7109375" style="2" bestFit="1" customWidth="1"/>
    <col min="27" max="31" width="9.140625" style="2" customWidth="1"/>
    <col min="32" max="32" width="9.140625" style="2" bestFit="1" customWidth="1"/>
    <col min="33" max="34" width="9.140625" style="2" customWidth="1"/>
    <col min="35" max="35" width="12.5703125" style="2" bestFit="1" customWidth="1"/>
    <col min="36" max="37" width="9.140625" style="2" customWidth="1"/>
    <col min="38" max="39" width="9.28515625" style="2" bestFit="1" customWidth="1"/>
    <col min="40" max="40" width="8.85546875" style="2" bestFit="1" customWidth="1"/>
    <col min="41" max="41" width="9.28515625" style="2" bestFit="1" customWidth="1"/>
    <col min="42" max="42" width="8.140625" style="2" bestFit="1" customWidth="1"/>
    <col min="43" max="43" width="9.42578125" style="2" customWidth="1"/>
    <col min="44" max="44" width="11.85546875" style="2" bestFit="1" customWidth="1"/>
    <col min="45" max="45" width="12.5703125" style="2" customWidth="1"/>
    <col min="46" max="47" width="14.42578125" style="2" customWidth="1"/>
    <col min="48" max="48" width="14.140625" style="2" customWidth="1"/>
    <col min="49" max="49" width="10.140625" style="2" customWidth="1"/>
    <col min="50" max="50" width="12.5703125" style="2" bestFit="1" customWidth="1"/>
    <col min="51" max="51" width="9.5703125" style="2" bestFit="1" customWidth="1"/>
    <col min="52" max="52" width="11.5703125" style="2" bestFit="1" customWidth="1"/>
    <col min="53" max="53" width="10.28515625" style="2" customWidth="1"/>
    <col min="54" max="54" width="8.7109375" style="2" bestFit="1" customWidth="1"/>
    <col min="55" max="55" width="9.85546875" style="2" bestFit="1" customWidth="1"/>
    <col min="56" max="58" width="9.28515625" style="2" bestFit="1" customWidth="1"/>
    <col min="59" max="59" width="8.85546875" style="2" customWidth="1"/>
    <col min="60" max="60" width="11.140625" style="2" customWidth="1"/>
    <col min="61" max="64" width="9.140625" style="2" customWidth="1"/>
    <col min="65" max="65" width="10.85546875" style="2" customWidth="1"/>
    <col min="66" max="67" width="9.85546875" style="2" bestFit="1" customWidth="1"/>
    <col min="68" max="68" width="11" style="2" customWidth="1"/>
    <col min="69" max="69" width="10.5703125" style="5" customWidth="1"/>
    <col min="70" max="70" width="10.42578125" style="5" bestFit="1" customWidth="1"/>
    <col min="71" max="75" width="11.42578125" style="5" customWidth="1"/>
    <col min="76" max="76" width="9.140625" style="5" bestFit="1" customWidth="1"/>
    <col min="77" max="77" width="8.5703125" style="5" customWidth="1"/>
    <col min="78" max="78" width="10.7109375" style="5" bestFit="1" customWidth="1"/>
    <col min="79" max="79" width="10.7109375" style="5" customWidth="1"/>
    <col min="80" max="80" width="11.7109375" style="5" bestFit="1" customWidth="1"/>
    <col min="81" max="81" width="12.7109375" style="2"/>
    <col min="82" max="82" width="12.85546875" style="2" bestFit="1" customWidth="1"/>
    <col min="83" max="16384" width="12.7109375" style="2"/>
  </cols>
  <sheetData>
    <row r="1" spans="1:80">
      <c r="A1" s="1"/>
      <c r="B1" s="1"/>
      <c r="C1" s="1"/>
      <c r="H1" s="3"/>
      <c r="I1" s="4"/>
    </row>
    <row r="2" spans="1:80" s="6" customFormat="1" ht="15.75">
      <c r="B2" s="7"/>
      <c r="C2" s="7"/>
      <c r="D2" s="7"/>
      <c r="E2" s="7"/>
      <c r="F2" s="7"/>
      <c r="G2" s="7"/>
      <c r="H2" s="7"/>
      <c r="I2" s="7" t="s">
        <v>0</v>
      </c>
      <c r="J2" s="7"/>
      <c r="K2" s="7"/>
      <c r="L2" s="7"/>
      <c r="M2" s="7"/>
      <c r="N2" s="7"/>
      <c r="O2" s="7"/>
      <c r="P2" s="7"/>
      <c r="Q2" s="7"/>
      <c r="R2" s="7"/>
      <c r="S2" s="7"/>
      <c r="U2" s="7"/>
      <c r="V2" s="7"/>
      <c r="AB2" s="7" t="str">
        <f>$I2</f>
        <v>СВОДНАЯ  ВЕДОМОСТЬ</v>
      </c>
      <c r="AQ2" s="7" t="str">
        <f>$I2</f>
        <v>СВОДНАЯ  ВЕДОМОСТЬ</v>
      </c>
      <c r="BD2" s="7" t="str">
        <f>$I2</f>
        <v>СВОДНАЯ  ВЕДОМОСТЬ</v>
      </c>
      <c r="BN2" s="7"/>
      <c r="BT2" s="7" t="str">
        <f>$I2</f>
        <v>СВОДНАЯ  ВЕДОМОСТЬ</v>
      </c>
      <c r="BZ2" s="38"/>
    </row>
    <row r="3" spans="1:80" s="6" customFormat="1">
      <c r="B3" s="8"/>
      <c r="C3" s="8"/>
      <c r="D3" s="8"/>
      <c r="E3" s="8"/>
      <c r="F3" s="8"/>
      <c r="G3" s="8"/>
      <c r="H3" s="8"/>
      <c r="I3" s="8" t="s">
        <v>81</v>
      </c>
      <c r="J3" s="8"/>
      <c r="K3" s="8"/>
      <c r="L3" s="8"/>
      <c r="M3" s="8"/>
      <c r="N3" s="8"/>
      <c r="O3" s="8"/>
      <c r="P3" s="8"/>
      <c r="Q3" s="8"/>
      <c r="R3" s="8"/>
      <c r="S3" s="8"/>
      <c r="U3" s="8"/>
      <c r="V3" s="8"/>
      <c r="AB3" s="8" t="str">
        <f>$I3</f>
        <v>РЕЗУЛЬТАТОВ  ЗАМЕРА УРОВНЕЙ НАПРЯЖЕНИЯ</v>
      </c>
      <c r="AQ3" s="8" t="str">
        <f>$I3</f>
        <v>РЕЗУЛЬТАТОВ  ЗАМЕРА УРОВНЕЙ НАПРЯЖЕНИЯ</v>
      </c>
      <c r="BD3" s="8" t="str">
        <f>$I3</f>
        <v>РЕЗУЛЬТАТОВ  ЗАМЕРА УРОВНЕЙ НАПРЯЖЕНИЯ</v>
      </c>
      <c r="BN3" s="8"/>
      <c r="BT3" s="8" t="str">
        <f>$I3</f>
        <v>РЕЗУЛЬТАТОВ  ЗАМЕРА УРОВНЕЙ НАПРЯЖЕНИЯ</v>
      </c>
    </row>
    <row r="4" spans="1:80" s="9" customFormat="1">
      <c r="B4" s="8"/>
      <c r="C4" s="8"/>
      <c r="D4" s="8"/>
      <c r="E4" s="8"/>
      <c r="F4" s="8"/>
      <c r="G4" s="8"/>
      <c r="H4" s="8"/>
      <c r="I4" s="8" t="s">
        <v>78</v>
      </c>
      <c r="J4" s="8"/>
      <c r="K4" s="8"/>
      <c r="L4" s="8"/>
      <c r="M4" s="8"/>
      <c r="N4" s="8"/>
      <c r="O4" s="8"/>
      <c r="P4" s="8"/>
      <c r="Q4" s="8"/>
      <c r="R4" s="8"/>
      <c r="S4" s="8"/>
      <c r="U4" s="8"/>
      <c r="V4" s="8"/>
      <c r="AB4" s="8" t="str">
        <f>$I4</f>
        <v xml:space="preserve">за  15 июня 2016 года (время московское). </v>
      </c>
      <c r="AQ4" s="8" t="str">
        <f>$I4</f>
        <v xml:space="preserve">за  15 июня 2016 года (время московское). </v>
      </c>
      <c r="BD4" s="8" t="str">
        <f>$I4</f>
        <v xml:space="preserve">за  15 июня 2016 года (время московское). </v>
      </c>
      <c r="BN4" s="8"/>
      <c r="BT4" s="8" t="str">
        <f>$I4</f>
        <v xml:space="preserve">за  15 июня 2016 года (время московское). </v>
      </c>
    </row>
    <row r="5" spans="1:80" s="10" customFormat="1" ht="15.75">
      <c r="B5" s="11"/>
      <c r="C5" s="11"/>
      <c r="D5" s="11"/>
      <c r="E5" s="11"/>
      <c r="F5" s="11"/>
      <c r="G5" s="11"/>
      <c r="H5" s="11"/>
      <c r="I5" s="11" t="s">
        <v>79</v>
      </c>
      <c r="J5" s="11"/>
      <c r="K5" s="11"/>
      <c r="L5" s="11"/>
      <c r="M5" s="11"/>
      <c r="N5" s="39"/>
      <c r="O5" s="11"/>
      <c r="P5" s="11"/>
      <c r="Q5" s="11"/>
      <c r="R5" s="11"/>
      <c r="S5" s="11"/>
      <c r="U5" s="11"/>
      <c r="V5" s="11"/>
      <c r="AB5" s="11" t="str">
        <f>$I5</f>
        <v>по  АО  "Черногорэнерго".</v>
      </c>
      <c r="AQ5" s="11" t="str">
        <f>$I5</f>
        <v>по  АО  "Черногорэнерго".</v>
      </c>
      <c r="BD5" s="11" t="str">
        <f>$I5</f>
        <v>по  АО  "Черногорэнерго".</v>
      </c>
      <c r="BN5" s="11"/>
      <c r="BT5" s="11" t="str">
        <f>$I5</f>
        <v>по  АО  "Черногорэнерго".</v>
      </c>
    </row>
    <row r="6" spans="1:80">
      <c r="A6" s="12"/>
      <c r="B6" s="12"/>
      <c r="C6" s="12"/>
      <c r="G6" s="13"/>
      <c r="AV6" s="14"/>
    </row>
    <row r="7" spans="1:80">
      <c r="A7" s="15"/>
      <c r="B7" s="15"/>
      <c r="C7" s="15"/>
      <c r="D7" s="15"/>
      <c r="E7" s="15"/>
      <c r="G7" s="15"/>
      <c r="H7" s="15"/>
    </row>
    <row r="8" spans="1:80" s="16" customFormat="1" ht="45" customHeight="1">
      <c r="A8" s="62" t="s">
        <v>2</v>
      </c>
      <c r="B8" s="63" t="s">
        <v>3</v>
      </c>
      <c r="C8" s="50" t="s">
        <v>4</v>
      </c>
      <c r="D8" s="52" t="s">
        <v>5</v>
      </c>
      <c r="E8" s="53"/>
      <c r="F8" s="53"/>
      <c r="G8" s="53"/>
      <c r="H8" s="53"/>
      <c r="I8" s="53"/>
      <c r="J8" s="53"/>
      <c r="K8" s="53"/>
      <c r="L8" s="53"/>
      <c r="M8" s="53"/>
      <c r="N8" s="50" t="s">
        <v>5</v>
      </c>
      <c r="O8" s="58" t="s">
        <v>6</v>
      </c>
      <c r="P8" s="59"/>
      <c r="Q8" s="60" t="s">
        <v>6</v>
      </c>
      <c r="R8" s="52" t="s">
        <v>7</v>
      </c>
      <c r="S8" s="53"/>
      <c r="T8" s="53"/>
      <c r="U8" s="53"/>
      <c r="V8" s="53"/>
      <c r="W8" s="53"/>
      <c r="X8" s="53"/>
      <c r="Y8" s="54"/>
      <c r="Z8" s="50" t="s">
        <v>8</v>
      </c>
      <c r="AA8" s="52" t="s">
        <v>9</v>
      </c>
      <c r="AB8" s="53"/>
      <c r="AC8" s="53"/>
      <c r="AD8" s="53"/>
      <c r="AE8" s="53"/>
      <c r="AF8" s="53"/>
      <c r="AG8" s="53"/>
      <c r="AH8" s="54"/>
      <c r="AI8" s="50" t="s">
        <v>10</v>
      </c>
      <c r="AJ8" s="51" t="s">
        <v>11</v>
      </c>
      <c r="AK8" s="51"/>
      <c r="AL8" s="51"/>
      <c r="AM8" s="51"/>
      <c r="AN8" s="51"/>
      <c r="AO8" s="51"/>
      <c r="AP8" s="51"/>
      <c r="AQ8" s="51"/>
      <c r="AR8" s="50" t="s">
        <v>12</v>
      </c>
      <c r="AS8" s="52" t="s">
        <v>13</v>
      </c>
      <c r="AT8" s="53"/>
      <c r="AU8" s="50" t="s">
        <v>13</v>
      </c>
      <c r="AV8" s="51" t="s">
        <v>14</v>
      </c>
      <c r="AW8" s="51"/>
      <c r="AX8" s="51"/>
      <c r="AY8" s="51"/>
      <c r="AZ8" s="51"/>
      <c r="BA8" s="50" t="s">
        <v>14</v>
      </c>
      <c r="BB8" s="51" t="s">
        <v>15</v>
      </c>
      <c r="BC8" s="51"/>
      <c r="BD8" s="51"/>
      <c r="BE8" s="51"/>
      <c r="BF8" s="51"/>
      <c r="BG8" s="51"/>
      <c r="BH8" s="50" t="s">
        <v>15</v>
      </c>
      <c r="BI8" s="52" t="s">
        <v>16</v>
      </c>
      <c r="BJ8" s="53"/>
      <c r="BK8" s="53"/>
      <c r="BL8" s="54"/>
      <c r="BM8" s="50" t="s">
        <v>16</v>
      </c>
      <c r="BN8" s="51" t="s">
        <v>17</v>
      </c>
      <c r="BO8" s="51"/>
      <c r="BP8" s="50" t="s">
        <v>17</v>
      </c>
      <c r="BQ8" s="55" t="s">
        <v>18</v>
      </c>
      <c r="BR8" s="56"/>
      <c r="BS8" s="56"/>
      <c r="BT8" s="56"/>
      <c r="BU8" s="56"/>
      <c r="BV8" s="56"/>
      <c r="BW8" s="56"/>
      <c r="BX8" s="57"/>
      <c r="BY8" s="50" t="s">
        <v>18</v>
      </c>
      <c r="BZ8" s="50" t="s">
        <v>19</v>
      </c>
      <c r="CA8" s="50"/>
      <c r="CB8" s="50"/>
    </row>
    <row r="9" spans="1:80" ht="25.5">
      <c r="A9" s="62"/>
      <c r="B9" s="63"/>
      <c r="C9" s="50"/>
      <c r="D9" s="17" t="s">
        <v>20</v>
      </c>
      <c r="E9" s="17" t="s">
        <v>21</v>
      </c>
      <c r="F9" s="17" t="s">
        <v>22</v>
      </c>
      <c r="G9" s="17" t="s">
        <v>23</v>
      </c>
      <c r="H9" s="17" t="s">
        <v>24</v>
      </c>
      <c r="I9" s="17" t="s">
        <v>25</v>
      </c>
      <c r="J9" s="17" t="s">
        <v>26</v>
      </c>
      <c r="K9" s="17" t="s">
        <v>27</v>
      </c>
      <c r="L9" s="17" t="s">
        <v>28</v>
      </c>
      <c r="M9" s="17" t="s">
        <v>29</v>
      </c>
      <c r="N9" s="50"/>
      <c r="O9" s="17" t="s">
        <v>30</v>
      </c>
      <c r="P9" s="17" t="s">
        <v>31</v>
      </c>
      <c r="Q9" s="61"/>
      <c r="R9" s="17" t="s">
        <v>20</v>
      </c>
      <c r="S9" s="17" t="s">
        <v>21</v>
      </c>
      <c r="T9" s="17" t="s">
        <v>22</v>
      </c>
      <c r="U9" s="17" t="s">
        <v>23</v>
      </c>
      <c r="V9" s="17" t="s">
        <v>32</v>
      </c>
      <c r="W9" s="17" t="s">
        <v>33</v>
      </c>
      <c r="X9" s="17" t="s">
        <v>24</v>
      </c>
      <c r="Y9" s="17" t="s">
        <v>25</v>
      </c>
      <c r="Z9" s="50"/>
      <c r="AA9" s="17" t="s">
        <v>20</v>
      </c>
      <c r="AB9" s="17" t="s">
        <v>21</v>
      </c>
      <c r="AC9" s="17" t="s">
        <v>22</v>
      </c>
      <c r="AD9" s="17" t="s">
        <v>23</v>
      </c>
      <c r="AE9" s="17" t="s">
        <v>32</v>
      </c>
      <c r="AF9" s="17" t="s">
        <v>33</v>
      </c>
      <c r="AG9" s="17" t="s">
        <v>24</v>
      </c>
      <c r="AH9" s="17" t="s">
        <v>25</v>
      </c>
      <c r="AI9" s="50"/>
      <c r="AJ9" s="17" t="s">
        <v>20</v>
      </c>
      <c r="AK9" s="17" t="s">
        <v>21</v>
      </c>
      <c r="AL9" s="17" t="s">
        <v>22</v>
      </c>
      <c r="AM9" s="17" t="s">
        <v>23</v>
      </c>
      <c r="AN9" s="17" t="s">
        <v>32</v>
      </c>
      <c r="AO9" s="17" t="s">
        <v>33</v>
      </c>
      <c r="AP9" s="17" t="s">
        <v>24</v>
      </c>
      <c r="AQ9" s="17" t="s">
        <v>25</v>
      </c>
      <c r="AR9" s="50"/>
      <c r="AS9" s="17" t="s">
        <v>34</v>
      </c>
      <c r="AT9" s="17" t="s">
        <v>65</v>
      </c>
      <c r="AU9" s="50"/>
      <c r="AV9" s="17" t="s">
        <v>67</v>
      </c>
      <c r="AW9" s="17" t="s">
        <v>68</v>
      </c>
      <c r="AX9" s="17" t="s">
        <v>20</v>
      </c>
      <c r="AY9" s="17" t="s">
        <v>22</v>
      </c>
      <c r="AZ9" s="17" t="s">
        <v>23</v>
      </c>
      <c r="BA9" s="50"/>
      <c r="BB9" s="17" t="s">
        <v>20</v>
      </c>
      <c r="BC9" s="17" t="s">
        <v>35</v>
      </c>
      <c r="BD9" s="17" t="s">
        <v>22</v>
      </c>
      <c r="BE9" s="17" t="s">
        <v>23</v>
      </c>
      <c r="BF9" s="17" t="s">
        <v>32</v>
      </c>
      <c r="BG9" s="17" t="s">
        <v>33</v>
      </c>
      <c r="BH9" s="50"/>
      <c r="BI9" s="17" t="s">
        <v>20</v>
      </c>
      <c r="BJ9" s="17" t="s">
        <v>21</v>
      </c>
      <c r="BK9" s="17" t="s">
        <v>22</v>
      </c>
      <c r="BL9" s="17" t="s">
        <v>23</v>
      </c>
      <c r="BM9" s="50"/>
      <c r="BN9" s="17" t="s">
        <v>36</v>
      </c>
      <c r="BO9" s="17" t="s">
        <v>37</v>
      </c>
      <c r="BP9" s="50"/>
      <c r="BQ9" s="17" t="s">
        <v>20</v>
      </c>
      <c r="BR9" s="17" t="s">
        <v>21</v>
      </c>
      <c r="BS9" s="17" t="s">
        <v>22</v>
      </c>
      <c r="BT9" s="17" t="s">
        <v>23</v>
      </c>
      <c r="BU9" s="17" t="s">
        <v>32</v>
      </c>
      <c r="BV9" s="17" t="s">
        <v>33</v>
      </c>
      <c r="BW9" s="17" t="s">
        <v>24</v>
      </c>
      <c r="BX9" s="17" t="s">
        <v>25</v>
      </c>
      <c r="BY9" s="50"/>
      <c r="BZ9" s="50"/>
      <c r="CA9" s="50"/>
      <c r="CB9" s="50"/>
    </row>
    <row r="10" spans="1:80" s="5" customFormat="1" ht="12" customHeight="1">
      <c r="A10" s="18"/>
      <c r="B10" s="19" t="s">
        <v>38</v>
      </c>
      <c r="C10" s="19"/>
      <c r="D10" s="19" t="s">
        <v>75</v>
      </c>
      <c r="E10" s="19" t="s">
        <v>75</v>
      </c>
      <c r="F10" s="19" t="s">
        <v>75</v>
      </c>
      <c r="G10" s="19" t="s">
        <v>75</v>
      </c>
      <c r="H10" s="19" t="s">
        <v>75</v>
      </c>
      <c r="I10" s="19" t="s">
        <v>75</v>
      </c>
      <c r="J10" s="19" t="s">
        <v>75</v>
      </c>
      <c r="K10" s="19" t="s">
        <v>75</v>
      </c>
      <c r="L10" s="19" t="s">
        <v>75</v>
      </c>
      <c r="M10" s="19" t="s">
        <v>75</v>
      </c>
      <c r="N10" s="19" t="s">
        <v>39</v>
      </c>
      <c r="O10" s="19" t="s">
        <v>39</v>
      </c>
      <c r="P10" s="19" t="s">
        <v>39</v>
      </c>
      <c r="Q10" s="19" t="s">
        <v>39</v>
      </c>
      <c r="R10" s="19" t="s">
        <v>39</v>
      </c>
      <c r="S10" s="19" t="s">
        <v>39</v>
      </c>
      <c r="T10" s="19" t="s">
        <v>39</v>
      </c>
      <c r="U10" s="19" t="s">
        <v>39</v>
      </c>
      <c r="V10" s="19" t="s">
        <v>39</v>
      </c>
      <c r="W10" s="19" t="s">
        <v>39</v>
      </c>
      <c r="X10" s="19" t="s">
        <v>39</v>
      </c>
      <c r="Y10" s="19" t="s">
        <v>39</v>
      </c>
      <c r="Z10" s="19" t="s">
        <v>39</v>
      </c>
      <c r="AA10" s="19" t="s">
        <v>39</v>
      </c>
      <c r="AB10" s="19" t="s">
        <v>39</v>
      </c>
      <c r="AC10" s="19" t="s">
        <v>39</v>
      </c>
      <c r="AD10" s="19" t="s">
        <v>39</v>
      </c>
      <c r="AE10" s="19" t="s">
        <v>39</v>
      </c>
      <c r="AF10" s="19" t="s">
        <v>39</v>
      </c>
      <c r="AG10" s="19" t="s">
        <v>39</v>
      </c>
      <c r="AH10" s="19" t="s">
        <v>39</v>
      </c>
      <c r="AI10" s="19" t="s">
        <v>39</v>
      </c>
      <c r="AJ10" s="19" t="s">
        <v>39</v>
      </c>
      <c r="AK10" s="19" t="s">
        <v>39</v>
      </c>
      <c r="AL10" s="19" t="s">
        <v>39</v>
      </c>
      <c r="AM10" s="19" t="s">
        <v>39</v>
      </c>
      <c r="AN10" s="19" t="s">
        <v>39</v>
      </c>
      <c r="AO10" s="19" t="s">
        <v>39</v>
      </c>
      <c r="AP10" s="19" t="s">
        <v>39</v>
      </c>
      <c r="AQ10" s="19" t="s">
        <v>39</v>
      </c>
      <c r="AR10" s="19" t="s">
        <v>39</v>
      </c>
      <c r="AS10" s="19" t="s">
        <v>39</v>
      </c>
      <c r="AT10" s="19" t="s">
        <v>39</v>
      </c>
      <c r="AU10" s="19" t="s">
        <v>39</v>
      </c>
      <c r="AV10" s="19" t="s">
        <v>39</v>
      </c>
      <c r="AW10" s="19" t="s">
        <v>39</v>
      </c>
      <c r="AX10" s="19" t="s">
        <v>39</v>
      </c>
      <c r="AY10" s="19" t="s">
        <v>39</v>
      </c>
      <c r="AZ10" s="19" t="s">
        <v>39</v>
      </c>
      <c r="BA10" s="19" t="s">
        <v>39</v>
      </c>
      <c r="BB10" s="19" t="s">
        <v>39</v>
      </c>
      <c r="BC10" s="19" t="s">
        <v>39</v>
      </c>
      <c r="BD10" s="19" t="s">
        <v>39</v>
      </c>
      <c r="BE10" s="19" t="s">
        <v>39</v>
      </c>
      <c r="BF10" s="19" t="s">
        <v>39</v>
      </c>
      <c r="BG10" s="19" t="s">
        <v>39</v>
      </c>
      <c r="BH10" s="19" t="s">
        <v>39</v>
      </c>
      <c r="BI10" s="19" t="s">
        <v>39</v>
      </c>
      <c r="BJ10" s="19" t="s">
        <v>39</v>
      </c>
      <c r="BK10" s="19" t="s">
        <v>39</v>
      </c>
      <c r="BL10" s="19" t="s">
        <v>39</v>
      </c>
      <c r="BM10" s="19" t="s">
        <v>39</v>
      </c>
      <c r="BN10" s="19" t="s">
        <v>39</v>
      </c>
      <c r="BO10" s="19" t="s">
        <v>39</v>
      </c>
      <c r="BP10" s="19" t="s">
        <v>39</v>
      </c>
      <c r="BQ10" s="19" t="s">
        <v>39</v>
      </c>
      <c r="BR10" s="19" t="s">
        <v>39</v>
      </c>
      <c r="BS10" s="19" t="s">
        <v>39</v>
      </c>
      <c r="BT10" s="19" t="s">
        <v>39</v>
      </c>
      <c r="BU10" s="19" t="s">
        <v>39</v>
      </c>
      <c r="BV10" s="19" t="s">
        <v>39</v>
      </c>
      <c r="BW10" s="19" t="s">
        <v>39</v>
      </c>
      <c r="BX10" s="19" t="s">
        <v>39</v>
      </c>
      <c r="BY10" s="19" t="s">
        <v>39</v>
      </c>
      <c r="BZ10" s="19" t="s">
        <v>39</v>
      </c>
      <c r="CA10" s="19"/>
      <c r="CB10" s="19"/>
    </row>
    <row r="11" spans="1:80" s="5" customFormat="1" ht="12.75" customHeight="1">
      <c r="A11" s="20">
        <f>'Замер Актив 15 ИЮНЯ 2016'!A11</f>
        <v>42536</v>
      </c>
      <c r="B11" s="21" t="s">
        <v>40</v>
      </c>
      <c r="C11" s="22"/>
      <c r="D11" s="44">
        <v>36.700000000000003</v>
      </c>
      <c r="E11" s="44">
        <v>36.700000000000003</v>
      </c>
      <c r="F11" s="44">
        <v>36.5</v>
      </c>
      <c r="G11" s="44">
        <v>36.5</v>
      </c>
      <c r="H11" s="33">
        <v>0</v>
      </c>
      <c r="I11" s="33">
        <v>0</v>
      </c>
      <c r="J11" s="33">
        <v>6.3</v>
      </c>
      <c r="K11" s="33">
        <v>6.4</v>
      </c>
      <c r="L11" s="33">
        <v>6.2</v>
      </c>
      <c r="M11" s="33">
        <v>6.2</v>
      </c>
      <c r="N11" s="33"/>
      <c r="O11" s="33">
        <v>35.799999999999997</v>
      </c>
      <c r="P11" s="33">
        <v>36.1</v>
      </c>
      <c r="Q11" s="33"/>
      <c r="R11" s="33">
        <v>36.299999999999997</v>
      </c>
      <c r="S11" s="33">
        <v>36.299999999999997</v>
      </c>
      <c r="T11" s="33">
        <v>37</v>
      </c>
      <c r="U11" s="33">
        <v>37</v>
      </c>
      <c r="V11" s="33">
        <v>6.3</v>
      </c>
      <c r="W11" s="33">
        <v>6.3</v>
      </c>
      <c r="X11" s="33">
        <v>0</v>
      </c>
      <c r="Y11" s="33">
        <v>0</v>
      </c>
      <c r="Z11" s="23"/>
      <c r="AA11" s="33">
        <v>36.4</v>
      </c>
      <c r="AB11" s="33">
        <v>36.4</v>
      </c>
      <c r="AC11" s="33">
        <v>36.6</v>
      </c>
      <c r="AD11" s="33">
        <v>36.6</v>
      </c>
      <c r="AE11" s="44">
        <v>6.2</v>
      </c>
      <c r="AF11" s="44">
        <v>6.2</v>
      </c>
      <c r="AG11" s="33">
        <v>0</v>
      </c>
      <c r="AH11" s="33">
        <v>0</v>
      </c>
      <c r="AI11" s="23"/>
      <c r="AJ11" s="33">
        <v>35.799999999999997</v>
      </c>
      <c r="AK11" s="33">
        <v>35.799999999999997</v>
      </c>
      <c r="AL11" s="33">
        <v>37</v>
      </c>
      <c r="AM11" s="33">
        <v>37</v>
      </c>
      <c r="AN11" s="33">
        <v>6.2</v>
      </c>
      <c r="AO11" s="33">
        <v>6.3</v>
      </c>
      <c r="AP11" s="33">
        <v>0</v>
      </c>
      <c r="AQ11" s="33">
        <v>0</v>
      </c>
      <c r="AR11" s="23"/>
      <c r="AS11" s="33">
        <v>6.2</v>
      </c>
      <c r="AT11" s="33">
        <v>6.3</v>
      </c>
      <c r="AU11" s="23"/>
      <c r="AV11" s="44">
        <v>6.2</v>
      </c>
      <c r="AW11" s="44">
        <v>6</v>
      </c>
      <c r="AX11" s="33">
        <v>36.4</v>
      </c>
      <c r="AY11" s="33">
        <v>37.5</v>
      </c>
      <c r="AZ11" s="33">
        <v>37.5</v>
      </c>
      <c r="BA11" s="23"/>
      <c r="BB11" s="33">
        <v>37.1</v>
      </c>
      <c r="BC11" s="33">
        <v>37.1</v>
      </c>
      <c r="BD11" s="33">
        <v>37</v>
      </c>
      <c r="BE11" s="33">
        <v>37</v>
      </c>
      <c r="BF11" s="44">
        <v>6.3</v>
      </c>
      <c r="BG11" s="44">
        <v>6.3</v>
      </c>
      <c r="BH11" s="23"/>
      <c r="BI11" s="33">
        <v>36.200000000000003</v>
      </c>
      <c r="BJ11" s="33">
        <v>36.200000000000003</v>
      </c>
      <c r="BK11" s="33">
        <v>36.200000000000003</v>
      </c>
      <c r="BL11" s="33">
        <v>36.200000000000003</v>
      </c>
      <c r="BM11" s="23"/>
      <c r="BN11" s="33">
        <v>120.9</v>
      </c>
      <c r="BO11" s="33">
        <v>120.8</v>
      </c>
      <c r="BP11" s="23"/>
      <c r="BQ11" s="33">
        <v>36.9</v>
      </c>
      <c r="BR11" s="33">
        <v>36.9</v>
      </c>
      <c r="BS11" s="33">
        <v>36.4</v>
      </c>
      <c r="BT11" s="33">
        <v>36.4</v>
      </c>
      <c r="BU11" s="33">
        <v>6.3</v>
      </c>
      <c r="BV11" s="33">
        <v>6.3</v>
      </c>
      <c r="BW11" s="33">
        <v>0</v>
      </c>
      <c r="BX11" s="33">
        <v>0</v>
      </c>
      <c r="BY11" s="23"/>
      <c r="BZ11" s="33"/>
      <c r="CA11" s="23"/>
      <c r="CB11" s="23"/>
    </row>
    <row r="12" spans="1:80" s="5" customFormat="1" ht="12.75" customHeight="1">
      <c r="A12" s="20">
        <f>'Замер Актив 15 ИЮНЯ 2016'!A12</f>
        <v>42536</v>
      </c>
      <c r="B12" s="21" t="s">
        <v>41</v>
      </c>
      <c r="C12" s="22"/>
      <c r="D12" s="44">
        <v>36.700000000000003</v>
      </c>
      <c r="E12" s="44">
        <v>36.700000000000003</v>
      </c>
      <c r="F12" s="44">
        <v>36.5</v>
      </c>
      <c r="G12" s="44">
        <v>36.5</v>
      </c>
      <c r="H12" s="33">
        <v>0</v>
      </c>
      <c r="I12" s="33">
        <v>0</v>
      </c>
      <c r="J12" s="33">
        <v>6.3</v>
      </c>
      <c r="K12" s="33">
        <v>6.4</v>
      </c>
      <c r="L12" s="33">
        <v>6.2</v>
      </c>
      <c r="M12" s="33">
        <v>6.2</v>
      </c>
      <c r="N12" s="33"/>
      <c r="O12" s="33">
        <v>35.799999999999997</v>
      </c>
      <c r="P12" s="33">
        <v>36.1</v>
      </c>
      <c r="Q12" s="33"/>
      <c r="R12" s="33">
        <v>36.4</v>
      </c>
      <c r="S12" s="33">
        <v>36.4</v>
      </c>
      <c r="T12" s="33">
        <v>37</v>
      </c>
      <c r="U12" s="33">
        <v>37</v>
      </c>
      <c r="V12" s="33">
        <v>6.3</v>
      </c>
      <c r="W12" s="33">
        <v>6.3</v>
      </c>
      <c r="X12" s="33">
        <v>0</v>
      </c>
      <c r="Y12" s="33">
        <v>0</v>
      </c>
      <c r="Z12" s="23"/>
      <c r="AA12" s="33">
        <v>36.4</v>
      </c>
      <c r="AB12" s="33">
        <v>36.4</v>
      </c>
      <c r="AC12" s="33">
        <v>36.700000000000003</v>
      </c>
      <c r="AD12" s="33">
        <v>36.700000000000003</v>
      </c>
      <c r="AE12" s="44">
        <v>6.2</v>
      </c>
      <c r="AF12" s="44">
        <v>6.2</v>
      </c>
      <c r="AG12" s="33">
        <v>0</v>
      </c>
      <c r="AH12" s="33">
        <v>0</v>
      </c>
      <c r="AI12" s="23"/>
      <c r="AJ12" s="33">
        <v>35.799999999999997</v>
      </c>
      <c r="AK12" s="33">
        <v>35.799999999999997</v>
      </c>
      <c r="AL12" s="33">
        <v>37</v>
      </c>
      <c r="AM12" s="33">
        <v>37</v>
      </c>
      <c r="AN12" s="33">
        <v>6.2</v>
      </c>
      <c r="AO12" s="33">
        <v>6.3</v>
      </c>
      <c r="AP12" s="33">
        <v>0</v>
      </c>
      <c r="AQ12" s="33">
        <v>0</v>
      </c>
      <c r="AR12" s="23"/>
      <c r="AS12" s="33">
        <v>6.2</v>
      </c>
      <c r="AT12" s="33">
        <v>6.3</v>
      </c>
      <c r="AU12" s="23"/>
      <c r="AV12" s="44">
        <v>6.2</v>
      </c>
      <c r="AW12" s="44">
        <v>6</v>
      </c>
      <c r="AX12" s="33">
        <v>36.299999999999997</v>
      </c>
      <c r="AY12" s="33">
        <v>37.5</v>
      </c>
      <c r="AZ12" s="33">
        <v>37.5</v>
      </c>
      <c r="BA12" s="23"/>
      <c r="BB12" s="33">
        <v>37.1</v>
      </c>
      <c r="BC12" s="33">
        <v>37.1</v>
      </c>
      <c r="BD12" s="33">
        <v>37.200000000000003</v>
      </c>
      <c r="BE12" s="33">
        <v>37.200000000000003</v>
      </c>
      <c r="BF12" s="44">
        <v>6.3</v>
      </c>
      <c r="BG12" s="44">
        <v>6.3</v>
      </c>
      <c r="BH12" s="23"/>
      <c r="BI12" s="33">
        <v>36.200000000000003</v>
      </c>
      <c r="BJ12" s="33">
        <v>36.200000000000003</v>
      </c>
      <c r="BK12" s="33">
        <v>36.200000000000003</v>
      </c>
      <c r="BL12" s="33">
        <v>36.200000000000003</v>
      </c>
      <c r="BM12" s="23"/>
      <c r="BN12" s="33">
        <v>120.9</v>
      </c>
      <c r="BO12" s="33">
        <v>120.9</v>
      </c>
      <c r="BP12" s="23"/>
      <c r="BQ12" s="33">
        <v>36.9</v>
      </c>
      <c r="BR12" s="33">
        <v>36.9</v>
      </c>
      <c r="BS12" s="33">
        <v>36.4</v>
      </c>
      <c r="BT12" s="33">
        <v>36.4</v>
      </c>
      <c r="BU12" s="33">
        <v>6.3</v>
      </c>
      <c r="BV12" s="33">
        <v>6.3</v>
      </c>
      <c r="BW12" s="33">
        <v>0</v>
      </c>
      <c r="BX12" s="33">
        <v>0</v>
      </c>
      <c r="BY12" s="23"/>
      <c r="BZ12" s="33"/>
      <c r="CA12" s="23"/>
      <c r="CB12" s="23"/>
    </row>
    <row r="13" spans="1:80" s="5" customFormat="1" ht="12.75" customHeight="1">
      <c r="A13" s="20">
        <f>'Замер Актив 15 ИЮНЯ 2016'!A13</f>
        <v>42536</v>
      </c>
      <c r="B13" s="21" t="s">
        <v>42</v>
      </c>
      <c r="C13" s="22"/>
      <c r="D13" s="44">
        <v>36.799999999999997</v>
      </c>
      <c r="E13" s="44">
        <v>36.799999999999997</v>
      </c>
      <c r="F13" s="44">
        <v>36.5</v>
      </c>
      <c r="G13" s="44">
        <v>36.5</v>
      </c>
      <c r="H13" s="33">
        <v>0</v>
      </c>
      <c r="I13" s="33">
        <v>0</v>
      </c>
      <c r="J13" s="33">
        <v>6.3</v>
      </c>
      <c r="K13" s="33">
        <v>6.4</v>
      </c>
      <c r="L13" s="33">
        <v>6.2</v>
      </c>
      <c r="M13" s="33">
        <v>6.3</v>
      </c>
      <c r="N13" s="33"/>
      <c r="O13" s="33">
        <v>35.799999999999997</v>
      </c>
      <c r="P13" s="33">
        <v>36</v>
      </c>
      <c r="Q13" s="33"/>
      <c r="R13" s="33">
        <v>36.4</v>
      </c>
      <c r="S13" s="33">
        <v>36.4</v>
      </c>
      <c r="T13" s="33">
        <v>37</v>
      </c>
      <c r="U13" s="33">
        <v>37</v>
      </c>
      <c r="V13" s="33">
        <v>6.3</v>
      </c>
      <c r="W13" s="33">
        <v>6.3</v>
      </c>
      <c r="X13" s="33">
        <v>0</v>
      </c>
      <c r="Y13" s="33">
        <v>0</v>
      </c>
      <c r="Z13" s="23"/>
      <c r="AA13" s="33">
        <v>36.4</v>
      </c>
      <c r="AB13" s="33">
        <v>36.4</v>
      </c>
      <c r="AC13" s="33">
        <v>36.700000000000003</v>
      </c>
      <c r="AD13" s="33">
        <v>36.700000000000003</v>
      </c>
      <c r="AE13" s="44">
        <v>6.2</v>
      </c>
      <c r="AF13" s="44">
        <v>6.2</v>
      </c>
      <c r="AG13" s="33">
        <v>0</v>
      </c>
      <c r="AH13" s="33">
        <v>0</v>
      </c>
      <c r="AI13" s="23"/>
      <c r="AJ13" s="33">
        <v>35.799999999999997</v>
      </c>
      <c r="AK13" s="33">
        <v>35.799999999999997</v>
      </c>
      <c r="AL13" s="33">
        <v>37</v>
      </c>
      <c r="AM13" s="33">
        <v>37</v>
      </c>
      <c r="AN13" s="33">
        <v>6.2</v>
      </c>
      <c r="AO13" s="33">
        <v>6.3</v>
      </c>
      <c r="AP13" s="33">
        <v>0</v>
      </c>
      <c r="AQ13" s="33">
        <v>0</v>
      </c>
      <c r="AR13" s="23"/>
      <c r="AS13" s="33">
        <v>6.2</v>
      </c>
      <c r="AT13" s="33">
        <v>6.3</v>
      </c>
      <c r="AU13" s="23"/>
      <c r="AV13" s="44">
        <v>6.2</v>
      </c>
      <c r="AW13" s="44">
        <v>6</v>
      </c>
      <c r="AX13" s="33">
        <v>36.4</v>
      </c>
      <c r="AY13" s="33">
        <v>37.5</v>
      </c>
      <c r="AZ13" s="33">
        <v>37.5</v>
      </c>
      <c r="BA13" s="23"/>
      <c r="BB13" s="33">
        <v>37.1</v>
      </c>
      <c r="BC13" s="33">
        <v>37.1</v>
      </c>
      <c r="BD13" s="33">
        <v>37.1</v>
      </c>
      <c r="BE13" s="33">
        <v>37.1</v>
      </c>
      <c r="BF13" s="44">
        <v>6.3</v>
      </c>
      <c r="BG13" s="44">
        <v>6.3</v>
      </c>
      <c r="BH13" s="23"/>
      <c r="BI13" s="33">
        <v>36.200000000000003</v>
      </c>
      <c r="BJ13" s="33">
        <v>36.200000000000003</v>
      </c>
      <c r="BK13" s="33">
        <v>36.200000000000003</v>
      </c>
      <c r="BL13" s="33">
        <v>36.200000000000003</v>
      </c>
      <c r="BM13" s="23"/>
      <c r="BN13" s="33">
        <v>121</v>
      </c>
      <c r="BO13" s="33">
        <v>120.9</v>
      </c>
      <c r="BP13" s="23"/>
      <c r="BQ13" s="33">
        <v>36.9</v>
      </c>
      <c r="BR13" s="33">
        <v>36.9</v>
      </c>
      <c r="BS13" s="33">
        <v>36.4</v>
      </c>
      <c r="BT13" s="33">
        <v>36.4</v>
      </c>
      <c r="BU13" s="33">
        <v>6.3</v>
      </c>
      <c r="BV13" s="33">
        <v>6.3</v>
      </c>
      <c r="BW13" s="33">
        <v>0</v>
      </c>
      <c r="BX13" s="33">
        <v>0</v>
      </c>
      <c r="BY13" s="23"/>
      <c r="BZ13" s="33"/>
      <c r="CA13" s="23"/>
      <c r="CB13" s="23"/>
    </row>
    <row r="14" spans="1:80" s="5" customFormat="1" ht="12.75" customHeight="1">
      <c r="A14" s="20">
        <f>'Замер Актив 15 ИЮНЯ 2016'!A14</f>
        <v>42536</v>
      </c>
      <c r="B14" s="21" t="s">
        <v>43</v>
      </c>
      <c r="C14" s="22"/>
      <c r="D14" s="44">
        <v>36.700000000000003</v>
      </c>
      <c r="E14" s="44">
        <v>36.700000000000003</v>
      </c>
      <c r="F14" s="44">
        <v>36.5</v>
      </c>
      <c r="G14" s="44">
        <v>36.5</v>
      </c>
      <c r="H14" s="33">
        <v>0</v>
      </c>
      <c r="I14" s="33">
        <v>0</v>
      </c>
      <c r="J14" s="33">
        <v>6.3</v>
      </c>
      <c r="K14" s="33">
        <v>6.4</v>
      </c>
      <c r="L14" s="33">
        <v>6.2</v>
      </c>
      <c r="M14" s="33">
        <v>6.3</v>
      </c>
      <c r="N14" s="33"/>
      <c r="O14" s="33">
        <v>35.799999999999997</v>
      </c>
      <c r="P14" s="33">
        <v>36</v>
      </c>
      <c r="Q14" s="33"/>
      <c r="R14" s="33">
        <v>36.299999999999997</v>
      </c>
      <c r="S14" s="33">
        <v>36.299999999999997</v>
      </c>
      <c r="T14" s="33">
        <v>37</v>
      </c>
      <c r="U14" s="33">
        <v>37</v>
      </c>
      <c r="V14" s="33">
        <v>6.3</v>
      </c>
      <c r="W14" s="33">
        <v>6.3</v>
      </c>
      <c r="X14" s="33">
        <v>0</v>
      </c>
      <c r="Y14" s="33">
        <v>0</v>
      </c>
      <c r="Z14" s="23"/>
      <c r="AA14" s="33">
        <v>36.299999999999997</v>
      </c>
      <c r="AB14" s="33">
        <v>36.299999999999997</v>
      </c>
      <c r="AC14" s="33">
        <v>36.700000000000003</v>
      </c>
      <c r="AD14" s="33">
        <v>36.700000000000003</v>
      </c>
      <c r="AE14" s="44">
        <v>6.2</v>
      </c>
      <c r="AF14" s="44">
        <v>6.2</v>
      </c>
      <c r="AG14" s="33">
        <v>0</v>
      </c>
      <c r="AH14" s="33">
        <v>0</v>
      </c>
      <c r="AI14" s="23"/>
      <c r="AJ14" s="33">
        <v>35.799999999999997</v>
      </c>
      <c r="AK14" s="33">
        <v>35.799999999999997</v>
      </c>
      <c r="AL14" s="33">
        <v>36.9</v>
      </c>
      <c r="AM14" s="33">
        <v>36.9</v>
      </c>
      <c r="AN14" s="33">
        <v>6.2</v>
      </c>
      <c r="AO14" s="33">
        <v>6.3</v>
      </c>
      <c r="AP14" s="33">
        <v>0</v>
      </c>
      <c r="AQ14" s="33">
        <v>0</v>
      </c>
      <c r="AR14" s="23"/>
      <c r="AS14" s="33">
        <v>6.2</v>
      </c>
      <c r="AT14" s="33">
        <v>6.3</v>
      </c>
      <c r="AU14" s="23"/>
      <c r="AV14" s="44">
        <v>6.2</v>
      </c>
      <c r="AW14" s="44">
        <v>6</v>
      </c>
      <c r="AX14" s="33">
        <v>36.4</v>
      </c>
      <c r="AY14" s="33">
        <v>37.5</v>
      </c>
      <c r="AZ14" s="33">
        <v>37.5</v>
      </c>
      <c r="BA14" s="23"/>
      <c r="BB14" s="33">
        <v>37.1</v>
      </c>
      <c r="BC14" s="33">
        <v>37.1</v>
      </c>
      <c r="BD14" s="33">
        <v>36.799999999999997</v>
      </c>
      <c r="BE14" s="33">
        <v>36.799999999999997</v>
      </c>
      <c r="BF14" s="44">
        <v>6.3</v>
      </c>
      <c r="BG14" s="44">
        <v>6.3</v>
      </c>
      <c r="BH14" s="23"/>
      <c r="BI14" s="33">
        <v>36.200000000000003</v>
      </c>
      <c r="BJ14" s="33">
        <v>36.200000000000003</v>
      </c>
      <c r="BK14" s="33">
        <v>36.200000000000003</v>
      </c>
      <c r="BL14" s="33">
        <v>36.200000000000003</v>
      </c>
      <c r="BM14" s="23"/>
      <c r="BN14" s="33">
        <v>120.9</v>
      </c>
      <c r="BO14" s="33">
        <v>120.8</v>
      </c>
      <c r="BP14" s="23"/>
      <c r="BQ14" s="33">
        <v>36.799999999999997</v>
      </c>
      <c r="BR14" s="33">
        <v>36.799999999999997</v>
      </c>
      <c r="BS14" s="33">
        <v>36.4</v>
      </c>
      <c r="BT14" s="33">
        <v>36.4</v>
      </c>
      <c r="BU14" s="33">
        <v>6.3</v>
      </c>
      <c r="BV14" s="33">
        <v>6.3</v>
      </c>
      <c r="BW14" s="33">
        <v>0</v>
      </c>
      <c r="BX14" s="33">
        <v>0</v>
      </c>
      <c r="BY14" s="23"/>
      <c r="BZ14" s="33"/>
      <c r="CA14" s="23"/>
      <c r="CB14" s="23"/>
    </row>
    <row r="15" spans="1:80" s="5" customFormat="1">
      <c r="A15" s="20">
        <f>'Замер Актив 15 ИЮНЯ 2016'!A15</f>
        <v>42536</v>
      </c>
      <c r="B15" s="21" t="s">
        <v>44</v>
      </c>
      <c r="C15" s="22"/>
      <c r="D15" s="44">
        <v>36.700000000000003</v>
      </c>
      <c r="E15" s="44">
        <v>36.700000000000003</v>
      </c>
      <c r="F15" s="44">
        <v>36.4</v>
      </c>
      <c r="G15" s="44">
        <v>36.4</v>
      </c>
      <c r="H15" s="33">
        <v>0</v>
      </c>
      <c r="I15" s="33">
        <v>0</v>
      </c>
      <c r="J15" s="33">
        <v>6.3</v>
      </c>
      <c r="K15" s="33">
        <v>6.4</v>
      </c>
      <c r="L15" s="33">
        <v>6.2</v>
      </c>
      <c r="M15" s="33">
        <v>6.2</v>
      </c>
      <c r="N15" s="33"/>
      <c r="O15" s="33">
        <v>35.799999999999997</v>
      </c>
      <c r="P15" s="33">
        <v>36</v>
      </c>
      <c r="Q15" s="33"/>
      <c r="R15" s="33">
        <v>36.299999999999997</v>
      </c>
      <c r="S15" s="33">
        <v>36.299999999999997</v>
      </c>
      <c r="T15" s="33">
        <v>37</v>
      </c>
      <c r="U15" s="33">
        <v>37</v>
      </c>
      <c r="V15" s="33">
        <v>6.3</v>
      </c>
      <c r="W15" s="33">
        <v>6.3</v>
      </c>
      <c r="X15" s="33">
        <v>0</v>
      </c>
      <c r="Y15" s="33">
        <v>0</v>
      </c>
      <c r="Z15" s="23"/>
      <c r="AA15" s="33">
        <v>36.299999999999997</v>
      </c>
      <c r="AB15" s="33">
        <v>36.299999999999997</v>
      </c>
      <c r="AC15" s="33">
        <v>36.6</v>
      </c>
      <c r="AD15" s="33">
        <v>36.6</v>
      </c>
      <c r="AE15" s="44">
        <v>6.2</v>
      </c>
      <c r="AF15" s="44">
        <v>6.2</v>
      </c>
      <c r="AG15" s="33">
        <v>0</v>
      </c>
      <c r="AH15" s="33">
        <v>0</v>
      </c>
      <c r="AI15" s="23"/>
      <c r="AJ15" s="33">
        <v>35.799999999999997</v>
      </c>
      <c r="AK15" s="33">
        <v>35.799999999999997</v>
      </c>
      <c r="AL15" s="33">
        <v>36.9</v>
      </c>
      <c r="AM15" s="33">
        <v>36.9</v>
      </c>
      <c r="AN15" s="33">
        <v>6.2</v>
      </c>
      <c r="AO15" s="33">
        <v>6.3</v>
      </c>
      <c r="AP15" s="33">
        <v>0</v>
      </c>
      <c r="AQ15" s="33">
        <v>0</v>
      </c>
      <c r="AR15" s="23"/>
      <c r="AS15" s="33">
        <v>6.2</v>
      </c>
      <c r="AT15" s="33">
        <v>6.3</v>
      </c>
      <c r="AU15" s="23"/>
      <c r="AV15" s="44">
        <v>6.2</v>
      </c>
      <c r="AW15" s="44">
        <v>6</v>
      </c>
      <c r="AX15" s="33">
        <v>36.4</v>
      </c>
      <c r="AY15" s="33">
        <v>37.5</v>
      </c>
      <c r="AZ15" s="33">
        <v>37.5</v>
      </c>
      <c r="BA15" s="23"/>
      <c r="BB15" s="33">
        <v>37.1</v>
      </c>
      <c r="BC15" s="33">
        <v>37.1</v>
      </c>
      <c r="BD15" s="33">
        <v>36.799999999999997</v>
      </c>
      <c r="BE15" s="33">
        <v>36.799999999999997</v>
      </c>
      <c r="BF15" s="44">
        <v>6.3</v>
      </c>
      <c r="BG15" s="44">
        <v>6.3</v>
      </c>
      <c r="BH15" s="23"/>
      <c r="BI15" s="33">
        <v>36.200000000000003</v>
      </c>
      <c r="BJ15" s="33">
        <v>36.200000000000003</v>
      </c>
      <c r="BK15" s="33">
        <v>36.200000000000003</v>
      </c>
      <c r="BL15" s="33">
        <v>36.200000000000003</v>
      </c>
      <c r="BM15" s="23"/>
      <c r="BN15" s="33">
        <v>120.8</v>
      </c>
      <c r="BO15" s="33">
        <v>120.8</v>
      </c>
      <c r="BP15" s="23"/>
      <c r="BQ15" s="33">
        <v>36.9</v>
      </c>
      <c r="BR15" s="33">
        <v>36.9</v>
      </c>
      <c r="BS15" s="33">
        <v>36.4</v>
      </c>
      <c r="BT15" s="33">
        <v>36.4</v>
      </c>
      <c r="BU15" s="33">
        <v>6.3</v>
      </c>
      <c r="BV15" s="33">
        <v>6.3</v>
      </c>
      <c r="BW15" s="33">
        <v>0</v>
      </c>
      <c r="BX15" s="33">
        <v>0</v>
      </c>
      <c r="BY15" s="23"/>
      <c r="BZ15" s="33"/>
      <c r="CA15" s="23"/>
      <c r="CB15" s="23"/>
    </row>
    <row r="16" spans="1:80" s="5" customFormat="1">
      <c r="A16" s="20">
        <f>'Замер Актив 15 ИЮНЯ 2016'!A16</f>
        <v>42536</v>
      </c>
      <c r="B16" s="21" t="s">
        <v>45</v>
      </c>
      <c r="C16" s="22"/>
      <c r="D16" s="44">
        <v>36.700000000000003</v>
      </c>
      <c r="E16" s="44">
        <v>36.700000000000003</v>
      </c>
      <c r="F16" s="44">
        <v>36.5</v>
      </c>
      <c r="G16" s="44">
        <v>36.5</v>
      </c>
      <c r="H16" s="33">
        <v>0</v>
      </c>
      <c r="I16" s="33">
        <v>0</v>
      </c>
      <c r="J16" s="33">
        <v>6.3</v>
      </c>
      <c r="K16" s="33">
        <v>6.4</v>
      </c>
      <c r="L16" s="33">
        <v>6.2</v>
      </c>
      <c r="M16" s="33">
        <v>6.2</v>
      </c>
      <c r="N16" s="33"/>
      <c r="O16" s="33">
        <v>35.799999999999997</v>
      </c>
      <c r="P16" s="33">
        <v>36</v>
      </c>
      <c r="Q16" s="33"/>
      <c r="R16" s="33">
        <v>36.4</v>
      </c>
      <c r="S16" s="33">
        <v>36.4</v>
      </c>
      <c r="T16" s="33">
        <v>37</v>
      </c>
      <c r="U16" s="33">
        <v>37</v>
      </c>
      <c r="V16" s="33">
        <v>6.3</v>
      </c>
      <c r="W16" s="33">
        <v>6.3</v>
      </c>
      <c r="X16" s="33">
        <v>0</v>
      </c>
      <c r="Y16" s="33">
        <v>0</v>
      </c>
      <c r="Z16" s="23"/>
      <c r="AA16" s="33">
        <v>36.4</v>
      </c>
      <c r="AB16" s="33">
        <v>36.4</v>
      </c>
      <c r="AC16" s="33">
        <v>36.6</v>
      </c>
      <c r="AD16" s="33">
        <v>36.6</v>
      </c>
      <c r="AE16" s="44">
        <v>6.2</v>
      </c>
      <c r="AF16" s="44">
        <v>6.2</v>
      </c>
      <c r="AG16" s="33">
        <v>0</v>
      </c>
      <c r="AH16" s="33">
        <v>0</v>
      </c>
      <c r="AI16" s="23"/>
      <c r="AJ16" s="33">
        <v>35.799999999999997</v>
      </c>
      <c r="AK16" s="33">
        <v>35.799999999999997</v>
      </c>
      <c r="AL16" s="33">
        <v>37</v>
      </c>
      <c r="AM16" s="33">
        <v>37</v>
      </c>
      <c r="AN16" s="33">
        <v>6.2</v>
      </c>
      <c r="AO16" s="33">
        <v>6.3</v>
      </c>
      <c r="AP16" s="33">
        <v>0</v>
      </c>
      <c r="AQ16" s="33">
        <v>0</v>
      </c>
      <c r="AR16" s="23"/>
      <c r="AS16" s="33">
        <v>6.2</v>
      </c>
      <c r="AT16" s="33">
        <v>6.3</v>
      </c>
      <c r="AU16" s="23"/>
      <c r="AV16" s="44">
        <v>6.2</v>
      </c>
      <c r="AW16" s="44">
        <v>6.1</v>
      </c>
      <c r="AX16" s="33">
        <v>36.299999999999997</v>
      </c>
      <c r="AY16" s="33">
        <v>37.5</v>
      </c>
      <c r="AZ16" s="33">
        <v>37.5</v>
      </c>
      <c r="BA16" s="23"/>
      <c r="BB16" s="33">
        <v>37.1</v>
      </c>
      <c r="BC16" s="33">
        <v>37.1</v>
      </c>
      <c r="BD16" s="33">
        <v>36.799999999999997</v>
      </c>
      <c r="BE16" s="33">
        <v>36.799999999999997</v>
      </c>
      <c r="BF16" s="44">
        <v>6.3</v>
      </c>
      <c r="BG16" s="44">
        <v>6.3</v>
      </c>
      <c r="BH16" s="23"/>
      <c r="BI16" s="33">
        <v>36.1</v>
      </c>
      <c r="BJ16" s="33">
        <v>36.1</v>
      </c>
      <c r="BK16" s="33">
        <v>36.200000000000003</v>
      </c>
      <c r="BL16" s="33">
        <v>36.200000000000003</v>
      </c>
      <c r="BM16" s="23"/>
      <c r="BN16" s="33">
        <v>120.9</v>
      </c>
      <c r="BO16" s="33">
        <v>120.8</v>
      </c>
      <c r="BP16" s="23"/>
      <c r="BQ16" s="33">
        <v>36.799999999999997</v>
      </c>
      <c r="BR16" s="33">
        <v>36.799999999999997</v>
      </c>
      <c r="BS16" s="33">
        <v>36.4</v>
      </c>
      <c r="BT16" s="33">
        <v>36.4</v>
      </c>
      <c r="BU16" s="33">
        <v>6.3</v>
      </c>
      <c r="BV16" s="33">
        <v>6.3</v>
      </c>
      <c r="BW16" s="33">
        <v>0</v>
      </c>
      <c r="BX16" s="33">
        <v>0</v>
      </c>
      <c r="BY16" s="23"/>
      <c r="BZ16" s="33"/>
      <c r="CA16" s="23"/>
      <c r="CB16" s="23"/>
    </row>
    <row r="17" spans="1:82" s="5" customFormat="1">
      <c r="A17" s="20">
        <f>'Замер Актив 15 ИЮНЯ 2016'!A17</f>
        <v>42536</v>
      </c>
      <c r="B17" s="21" t="s">
        <v>46</v>
      </c>
      <c r="C17" s="22"/>
      <c r="D17" s="44">
        <v>36.700000000000003</v>
      </c>
      <c r="E17" s="44">
        <v>36.700000000000003</v>
      </c>
      <c r="F17" s="44">
        <v>36.5</v>
      </c>
      <c r="G17" s="44">
        <v>36.5</v>
      </c>
      <c r="H17" s="33">
        <v>0</v>
      </c>
      <c r="I17" s="33">
        <v>0</v>
      </c>
      <c r="J17" s="33">
        <v>6.3</v>
      </c>
      <c r="K17" s="33">
        <v>6.4</v>
      </c>
      <c r="L17" s="33">
        <v>6.2</v>
      </c>
      <c r="M17" s="33">
        <v>6.2</v>
      </c>
      <c r="N17" s="33"/>
      <c r="O17" s="33">
        <v>35.799999999999997</v>
      </c>
      <c r="P17" s="33">
        <v>36</v>
      </c>
      <c r="Q17" s="33"/>
      <c r="R17" s="33">
        <v>36.299999999999997</v>
      </c>
      <c r="S17" s="33">
        <v>36.299999999999997</v>
      </c>
      <c r="T17" s="33">
        <v>37</v>
      </c>
      <c r="U17" s="33">
        <v>37</v>
      </c>
      <c r="V17" s="33">
        <v>6.3</v>
      </c>
      <c r="W17" s="33">
        <v>6.3</v>
      </c>
      <c r="X17" s="33">
        <v>0</v>
      </c>
      <c r="Y17" s="33">
        <v>0</v>
      </c>
      <c r="Z17" s="23"/>
      <c r="AA17" s="33">
        <v>36.299999999999997</v>
      </c>
      <c r="AB17" s="33">
        <v>36.299999999999997</v>
      </c>
      <c r="AC17" s="33">
        <v>36.6</v>
      </c>
      <c r="AD17" s="33">
        <v>36.6</v>
      </c>
      <c r="AE17" s="44">
        <v>6.2</v>
      </c>
      <c r="AF17" s="44">
        <v>6.2</v>
      </c>
      <c r="AG17" s="33">
        <v>0</v>
      </c>
      <c r="AH17" s="33">
        <v>0</v>
      </c>
      <c r="AI17" s="23"/>
      <c r="AJ17" s="33">
        <v>35.799999999999997</v>
      </c>
      <c r="AK17" s="33">
        <v>35.799999999999997</v>
      </c>
      <c r="AL17" s="33">
        <v>36.9</v>
      </c>
      <c r="AM17" s="33">
        <v>36.9</v>
      </c>
      <c r="AN17" s="33">
        <v>6.2</v>
      </c>
      <c r="AO17" s="33">
        <v>6.3</v>
      </c>
      <c r="AP17" s="33">
        <v>0</v>
      </c>
      <c r="AQ17" s="33">
        <v>0</v>
      </c>
      <c r="AR17" s="23"/>
      <c r="AS17" s="33">
        <v>6.2</v>
      </c>
      <c r="AT17" s="33">
        <v>6.3</v>
      </c>
      <c r="AU17" s="23"/>
      <c r="AV17" s="44">
        <v>6.1</v>
      </c>
      <c r="AW17" s="44">
        <v>6</v>
      </c>
      <c r="AX17" s="33">
        <v>36.299999999999997</v>
      </c>
      <c r="AY17" s="33">
        <v>37.5</v>
      </c>
      <c r="AZ17" s="33">
        <v>37.5</v>
      </c>
      <c r="BA17" s="23"/>
      <c r="BB17" s="33">
        <v>37.1</v>
      </c>
      <c r="BC17" s="33">
        <v>37.1</v>
      </c>
      <c r="BD17" s="33">
        <v>36.799999999999997</v>
      </c>
      <c r="BE17" s="33">
        <v>36.799999999999997</v>
      </c>
      <c r="BF17" s="44">
        <v>6.3</v>
      </c>
      <c r="BG17" s="44">
        <v>6.3</v>
      </c>
      <c r="BH17" s="23"/>
      <c r="BI17" s="33">
        <v>36.1</v>
      </c>
      <c r="BJ17" s="33">
        <v>36.1</v>
      </c>
      <c r="BK17" s="33">
        <v>36.1</v>
      </c>
      <c r="BL17" s="33">
        <v>36.1</v>
      </c>
      <c r="BM17" s="23"/>
      <c r="BN17" s="33">
        <v>120.8</v>
      </c>
      <c r="BO17" s="33">
        <v>120.7</v>
      </c>
      <c r="BP17" s="23"/>
      <c r="BQ17" s="33">
        <v>36.799999999999997</v>
      </c>
      <c r="BR17" s="33">
        <v>36.799999999999997</v>
      </c>
      <c r="BS17" s="33">
        <v>36.4</v>
      </c>
      <c r="BT17" s="33">
        <v>36.4</v>
      </c>
      <c r="BU17" s="33">
        <v>6.3</v>
      </c>
      <c r="BV17" s="33">
        <v>6.3</v>
      </c>
      <c r="BW17" s="33">
        <v>0</v>
      </c>
      <c r="BX17" s="33">
        <v>0</v>
      </c>
      <c r="BY17" s="23"/>
      <c r="BZ17" s="33"/>
      <c r="CA17" s="23"/>
      <c r="CB17" s="23"/>
    </row>
    <row r="18" spans="1:82" s="5" customFormat="1">
      <c r="A18" s="20">
        <f>'Замер Актив 15 ИЮНЯ 2016'!A18</f>
        <v>42536</v>
      </c>
      <c r="B18" s="32" t="s">
        <v>47</v>
      </c>
      <c r="C18" s="22"/>
      <c r="D18" s="44">
        <v>36.700000000000003</v>
      </c>
      <c r="E18" s="44">
        <v>36.700000000000003</v>
      </c>
      <c r="F18" s="44">
        <v>36.5</v>
      </c>
      <c r="G18" s="44">
        <v>36.5</v>
      </c>
      <c r="H18" s="33">
        <v>0</v>
      </c>
      <c r="I18" s="33">
        <v>0</v>
      </c>
      <c r="J18" s="33">
        <v>6.3</v>
      </c>
      <c r="K18" s="33">
        <v>6.4</v>
      </c>
      <c r="L18" s="33">
        <v>6.2</v>
      </c>
      <c r="M18" s="33">
        <v>6.2</v>
      </c>
      <c r="N18" s="33"/>
      <c r="O18" s="33">
        <v>35.799999999999997</v>
      </c>
      <c r="P18" s="33">
        <v>36</v>
      </c>
      <c r="Q18" s="33"/>
      <c r="R18" s="33">
        <v>36.200000000000003</v>
      </c>
      <c r="S18" s="33">
        <v>36.200000000000003</v>
      </c>
      <c r="T18" s="33">
        <v>36.9</v>
      </c>
      <c r="U18" s="33">
        <v>36.9</v>
      </c>
      <c r="V18" s="33">
        <v>6.3</v>
      </c>
      <c r="W18" s="33">
        <v>6.3</v>
      </c>
      <c r="X18" s="33">
        <v>0</v>
      </c>
      <c r="Y18" s="33">
        <v>0</v>
      </c>
      <c r="Z18" s="33"/>
      <c r="AA18" s="33">
        <v>36.299999999999997</v>
      </c>
      <c r="AB18" s="33">
        <v>36.299999999999997</v>
      </c>
      <c r="AC18" s="33">
        <v>36.6</v>
      </c>
      <c r="AD18" s="33">
        <v>36.6</v>
      </c>
      <c r="AE18" s="44">
        <v>6.2</v>
      </c>
      <c r="AF18" s="44">
        <v>6.2</v>
      </c>
      <c r="AG18" s="33">
        <v>0</v>
      </c>
      <c r="AH18" s="33">
        <v>0</v>
      </c>
      <c r="AI18" s="33"/>
      <c r="AJ18" s="33">
        <v>35.700000000000003</v>
      </c>
      <c r="AK18" s="33">
        <v>35.700000000000003</v>
      </c>
      <c r="AL18" s="33">
        <v>36.9</v>
      </c>
      <c r="AM18" s="33">
        <v>36.9</v>
      </c>
      <c r="AN18" s="33">
        <v>6.2</v>
      </c>
      <c r="AO18" s="33">
        <v>6.3</v>
      </c>
      <c r="AP18" s="33">
        <v>0</v>
      </c>
      <c r="AQ18" s="33">
        <v>0</v>
      </c>
      <c r="AR18" s="33"/>
      <c r="AS18" s="33">
        <v>6.2</v>
      </c>
      <c r="AT18" s="33">
        <v>6.3</v>
      </c>
      <c r="AU18" s="23"/>
      <c r="AV18" s="44">
        <v>6.1</v>
      </c>
      <c r="AW18" s="44">
        <v>6</v>
      </c>
      <c r="AX18" s="33">
        <v>36.299999999999997</v>
      </c>
      <c r="AY18" s="33">
        <v>37.5</v>
      </c>
      <c r="AZ18" s="33">
        <v>37.5</v>
      </c>
      <c r="BA18" s="23"/>
      <c r="BB18" s="33">
        <v>37.1</v>
      </c>
      <c r="BC18" s="33">
        <v>37.1</v>
      </c>
      <c r="BD18" s="33">
        <v>36.700000000000003</v>
      </c>
      <c r="BE18" s="33">
        <v>36.700000000000003</v>
      </c>
      <c r="BF18" s="44">
        <v>6.3</v>
      </c>
      <c r="BG18" s="44">
        <v>6.3</v>
      </c>
      <c r="BH18" s="33"/>
      <c r="BI18" s="33">
        <v>36.1</v>
      </c>
      <c r="BJ18" s="33">
        <v>36.1</v>
      </c>
      <c r="BK18" s="33">
        <v>36.1</v>
      </c>
      <c r="BL18" s="33">
        <v>36.1</v>
      </c>
      <c r="BM18" s="33"/>
      <c r="BN18" s="33">
        <v>120.6</v>
      </c>
      <c r="BO18" s="33">
        <v>120.6</v>
      </c>
      <c r="BP18" s="33"/>
      <c r="BQ18" s="33">
        <v>36.799999999999997</v>
      </c>
      <c r="BR18" s="33">
        <v>36.799999999999997</v>
      </c>
      <c r="BS18" s="33">
        <v>36.299999999999997</v>
      </c>
      <c r="BT18" s="33">
        <v>36.299999999999997</v>
      </c>
      <c r="BU18" s="33">
        <v>6.3</v>
      </c>
      <c r="BV18" s="33">
        <v>6.2</v>
      </c>
      <c r="BW18" s="33">
        <v>0</v>
      </c>
      <c r="BX18" s="33">
        <v>0</v>
      </c>
      <c r="BY18" s="23"/>
      <c r="BZ18" s="33"/>
      <c r="CA18" s="23"/>
      <c r="CB18" s="23"/>
    </row>
    <row r="19" spans="1:82" s="5" customFormat="1">
      <c r="A19" s="20">
        <f>'Замер Актив 15 ИЮНЯ 2016'!A19</f>
        <v>42536</v>
      </c>
      <c r="B19" s="32" t="s">
        <v>48</v>
      </c>
      <c r="C19" s="22"/>
      <c r="D19" s="44">
        <v>36.700000000000003</v>
      </c>
      <c r="E19" s="44">
        <v>36.700000000000003</v>
      </c>
      <c r="F19" s="44">
        <v>36.5</v>
      </c>
      <c r="G19" s="44">
        <v>36.5</v>
      </c>
      <c r="H19" s="33">
        <v>0</v>
      </c>
      <c r="I19" s="33">
        <v>0</v>
      </c>
      <c r="J19" s="33">
        <v>6.3</v>
      </c>
      <c r="K19" s="33">
        <v>6.4</v>
      </c>
      <c r="L19" s="33">
        <v>6.2</v>
      </c>
      <c r="M19" s="33">
        <v>6.2</v>
      </c>
      <c r="N19" s="33"/>
      <c r="O19" s="33">
        <v>35.799999999999997</v>
      </c>
      <c r="P19" s="33">
        <v>36</v>
      </c>
      <c r="Q19" s="33"/>
      <c r="R19" s="33">
        <v>36.299999999999997</v>
      </c>
      <c r="S19" s="33">
        <v>36.299999999999997</v>
      </c>
      <c r="T19" s="33">
        <v>36.9</v>
      </c>
      <c r="U19" s="33">
        <v>36.9</v>
      </c>
      <c r="V19" s="33">
        <v>6.3</v>
      </c>
      <c r="W19" s="33">
        <v>6.3</v>
      </c>
      <c r="X19" s="33">
        <v>0</v>
      </c>
      <c r="Y19" s="33">
        <v>0</v>
      </c>
      <c r="Z19" s="33"/>
      <c r="AA19" s="33">
        <v>36.299999999999997</v>
      </c>
      <c r="AB19" s="33">
        <v>36.299999999999997</v>
      </c>
      <c r="AC19" s="33">
        <v>36.6</v>
      </c>
      <c r="AD19" s="33">
        <v>36.6</v>
      </c>
      <c r="AE19" s="44">
        <v>6.2</v>
      </c>
      <c r="AF19" s="44">
        <v>6.2</v>
      </c>
      <c r="AG19" s="33">
        <v>0</v>
      </c>
      <c r="AH19" s="33">
        <v>0</v>
      </c>
      <c r="AI19" s="33"/>
      <c r="AJ19" s="33">
        <v>35.700000000000003</v>
      </c>
      <c r="AK19" s="33">
        <v>35.700000000000003</v>
      </c>
      <c r="AL19" s="33">
        <v>37</v>
      </c>
      <c r="AM19" s="33">
        <v>37</v>
      </c>
      <c r="AN19" s="33">
        <v>6.2</v>
      </c>
      <c r="AO19" s="33">
        <v>6.3</v>
      </c>
      <c r="AP19" s="33">
        <v>0</v>
      </c>
      <c r="AQ19" s="33">
        <v>0</v>
      </c>
      <c r="AR19" s="33"/>
      <c r="AS19" s="33">
        <v>6.2</v>
      </c>
      <c r="AT19" s="33">
        <v>6.3</v>
      </c>
      <c r="AU19" s="23"/>
      <c r="AV19" s="44">
        <v>6.1</v>
      </c>
      <c r="AW19" s="44">
        <v>6</v>
      </c>
      <c r="AX19" s="33">
        <v>36.200000000000003</v>
      </c>
      <c r="AY19" s="33">
        <v>37.5</v>
      </c>
      <c r="AZ19" s="33">
        <v>37.5</v>
      </c>
      <c r="BA19" s="23"/>
      <c r="BB19" s="33">
        <v>37.1</v>
      </c>
      <c r="BC19" s="33">
        <v>37.1</v>
      </c>
      <c r="BD19" s="33">
        <v>36.700000000000003</v>
      </c>
      <c r="BE19" s="33">
        <v>36.700000000000003</v>
      </c>
      <c r="BF19" s="44">
        <v>6.3</v>
      </c>
      <c r="BG19" s="44">
        <v>6.3</v>
      </c>
      <c r="BH19" s="33"/>
      <c r="BI19" s="33">
        <v>36.1</v>
      </c>
      <c r="BJ19" s="33">
        <v>36.1</v>
      </c>
      <c r="BK19" s="33">
        <v>36.1</v>
      </c>
      <c r="BL19" s="33">
        <v>36.1</v>
      </c>
      <c r="BM19" s="33"/>
      <c r="BN19" s="33">
        <v>120.5</v>
      </c>
      <c r="BO19" s="33">
        <v>120.7</v>
      </c>
      <c r="BP19" s="33"/>
      <c r="BQ19" s="33">
        <v>36.799999999999997</v>
      </c>
      <c r="BR19" s="33">
        <v>36.799999999999997</v>
      </c>
      <c r="BS19" s="33">
        <v>36.299999999999997</v>
      </c>
      <c r="BT19" s="33">
        <v>36.299999999999997</v>
      </c>
      <c r="BU19" s="33">
        <v>6.3</v>
      </c>
      <c r="BV19" s="33">
        <v>6.2</v>
      </c>
      <c r="BW19" s="33">
        <v>0</v>
      </c>
      <c r="BX19" s="33">
        <v>0</v>
      </c>
      <c r="BY19" s="23"/>
      <c r="BZ19" s="33"/>
      <c r="CA19" s="23"/>
      <c r="CB19" s="23"/>
    </row>
    <row r="20" spans="1:82" s="35" customFormat="1">
      <c r="A20" s="20">
        <f>'Замер Актив 15 ИЮНЯ 2016'!A20</f>
        <v>42536</v>
      </c>
      <c r="B20" s="32" t="s">
        <v>49</v>
      </c>
      <c r="C20" s="44"/>
      <c r="D20" s="44">
        <v>36.799999999999997</v>
      </c>
      <c r="E20" s="44">
        <v>36.799999999999997</v>
      </c>
      <c r="F20" s="44">
        <v>36.6</v>
      </c>
      <c r="G20" s="44">
        <v>36.6</v>
      </c>
      <c r="H20" s="33">
        <v>0</v>
      </c>
      <c r="I20" s="33">
        <v>0</v>
      </c>
      <c r="J20" s="33">
        <v>6.3</v>
      </c>
      <c r="K20" s="33">
        <v>6.4</v>
      </c>
      <c r="L20" s="33">
        <v>6.2</v>
      </c>
      <c r="M20" s="33">
        <v>6.2</v>
      </c>
      <c r="N20" s="33"/>
      <c r="O20" s="33">
        <v>35.9</v>
      </c>
      <c r="P20" s="33">
        <v>36.1</v>
      </c>
      <c r="Q20" s="33"/>
      <c r="R20" s="33">
        <v>36.299999999999997</v>
      </c>
      <c r="S20" s="33">
        <v>36.299999999999997</v>
      </c>
      <c r="T20" s="33">
        <v>37</v>
      </c>
      <c r="U20" s="33">
        <v>37</v>
      </c>
      <c r="V20" s="33">
        <v>6.3</v>
      </c>
      <c r="W20" s="33">
        <v>6.3</v>
      </c>
      <c r="X20" s="33">
        <v>0</v>
      </c>
      <c r="Y20" s="33">
        <v>0</v>
      </c>
      <c r="Z20" s="33"/>
      <c r="AA20" s="33">
        <v>36.4</v>
      </c>
      <c r="AB20" s="33">
        <v>36.4</v>
      </c>
      <c r="AC20" s="33">
        <v>36.700000000000003</v>
      </c>
      <c r="AD20" s="33">
        <v>36.700000000000003</v>
      </c>
      <c r="AE20" s="44">
        <v>6.2</v>
      </c>
      <c r="AF20" s="44">
        <v>6.2</v>
      </c>
      <c r="AG20" s="33">
        <v>0</v>
      </c>
      <c r="AH20" s="33">
        <v>0</v>
      </c>
      <c r="AI20" s="33"/>
      <c r="AJ20" s="33">
        <v>35.700000000000003</v>
      </c>
      <c r="AK20" s="33">
        <v>35.700000000000003</v>
      </c>
      <c r="AL20" s="33">
        <v>36.700000000000003</v>
      </c>
      <c r="AM20" s="33">
        <v>36.700000000000003</v>
      </c>
      <c r="AN20" s="33">
        <v>6.1</v>
      </c>
      <c r="AO20" s="33">
        <v>6.3</v>
      </c>
      <c r="AP20" s="33">
        <v>0</v>
      </c>
      <c r="AQ20" s="33">
        <v>0</v>
      </c>
      <c r="AR20" s="33"/>
      <c r="AS20" s="33">
        <v>6.2</v>
      </c>
      <c r="AT20" s="33">
        <v>6.3</v>
      </c>
      <c r="AU20" s="23"/>
      <c r="AV20" s="44">
        <v>6.2</v>
      </c>
      <c r="AW20" s="44">
        <v>6</v>
      </c>
      <c r="AX20" s="33">
        <v>36</v>
      </c>
      <c r="AY20" s="33">
        <v>37.5</v>
      </c>
      <c r="AZ20" s="33">
        <v>37.5</v>
      </c>
      <c r="BA20" s="23"/>
      <c r="BB20" s="33">
        <v>37.1</v>
      </c>
      <c r="BC20" s="33">
        <v>37.1</v>
      </c>
      <c r="BD20" s="33">
        <v>36.700000000000003</v>
      </c>
      <c r="BE20" s="33">
        <v>36.700000000000003</v>
      </c>
      <c r="BF20" s="44">
        <v>6.3</v>
      </c>
      <c r="BG20" s="44">
        <v>6.3</v>
      </c>
      <c r="BH20" s="33"/>
      <c r="BI20" s="33">
        <v>36.1</v>
      </c>
      <c r="BJ20" s="33">
        <v>36.1</v>
      </c>
      <c r="BK20" s="33">
        <v>36.200000000000003</v>
      </c>
      <c r="BL20" s="33">
        <v>36.200000000000003</v>
      </c>
      <c r="BM20" s="33"/>
      <c r="BN20" s="33">
        <v>120.8</v>
      </c>
      <c r="BO20" s="33">
        <v>121.1</v>
      </c>
      <c r="BP20" s="33"/>
      <c r="BQ20" s="33">
        <v>36.9</v>
      </c>
      <c r="BR20" s="33">
        <v>36.9</v>
      </c>
      <c r="BS20" s="33">
        <v>36.4</v>
      </c>
      <c r="BT20" s="33">
        <v>36.4</v>
      </c>
      <c r="BU20" s="33">
        <v>6.3</v>
      </c>
      <c r="BV20" s="33">
        <v>6.3</v>
      </c>
      <c r="BW20" s="33">
        <v>0</v>
      </c>
      <c r="BX20" s="33">
        <v>0</v>
      </c>
      <c r="BY20" s="33"/>
      <c r="BZ20" s="33"/>
      <c r="CA20" s="34"/>
      <c r="CB20" s="34"/>
      <c r="CD20" s="5"/>
    </row>
    <row r="21" spans="1:82" s="5" customFormat="1">
      <c r="A21" s="20">
        <f>'Замер Актив 15 ИЮНЯ 2016'!A21</f>
        <v>42536</v>
      </c>
      <c r="B21" s="21" t="s">
        <v>50</v>
      </c>
      <c r="C21" s="22"/>
      <c r="D21" s="44">
        <v>36.799999999999997</v>
      </c>
      <c r="E21" s="44">
        <v>36.799999999999997</v>
      </c>
      <c r="F21" s="44">
        <v>36.5</v>
      </c>
      <c r="G21" s="44">
        <v>36.5</v>
      </c>
      <c r="H21" s="33">
        <v>0</v>
      </c>
      <c r="I21" s="33">
        <v>0</v>
      </c>
      <c r="J21" s="33">
        <v>6.3</v>
      </c>
      <c r="K21" s="33">
        <v>6.4</v>
      </c>
      <c r="L21" s="33">
        <v>6.2</v>
      </c>
      <c r="M21" s="33">
        <v>6.2</v>
      </c>
      <c r="N21" s="33"/>
      <c r="O21" s="33">
        <v>35.799999999999997</v>
      </c>
      <c r="P21" s="33">
        <v>36</v>
      </c>
      <c r="Q21" s="33"/>
      <c r="R21" s="33">
        <v>36.299999999999997</v>
      </c>
      <c r="S21" s="33">
        <v>36.299999999999997</v>
      </c>
      <c r="T21" s="33">
        <v>37</v>
      </c>
      <c r="U21" s="33">
        <v>37</v>
      </c>
      <c r="V21" s="33">
        <v>6.3</v>
      </c>
      <c r="W21" s="33">
        <v>6.3</v>
      </c>
      <c r="X21" s="33">
        <v>0</v>
      </c>
      <c r="Y21" s="33">
        <v>0</v>
      </c>
      <c r="Z21" s="23"/>
      <c r="AA21" s="33">
        <v>36.4</v>
      </c>
      <c r="AB21" s="33">
        <v>36.4</v>
      </c>
      <c r="AC21" s="33">
        <v>36.700000000000003</v>
      </c>
      <c r="AD21" s="33">
        <v>36.700000000000003</v>
      </c>
      <c r="AE21" s="44">
        <v>6.2</v>
      </c>
      <c r="AF21" s="44">
        <v>6.2</v>
      </c>
      <c r="AG21" s="33">
        <v>0</v>
      </c>
      <c r="AH21" s="33">
        <v>0</v>
      </c>
      <c r="AI21" s="23"/>
      <c r="AJ21" s="33">
        <v>35.700000000000003</v>
      </c>
      <c r="AK21" s="33">
        <v>35.700000000000003</v>
      </c>
      <c r="AL21" s="33">
        <v>36.700000000000003</v>
      </c>
      <c r="AM21" s="33">
        <v>36.700000000000003</v>
      </c>
      <c r="AN21" s="33">
        <v>6.1</v>
      </c>
      <c r="AO21" s="33">
        <v>6</v>
      </c>
      <c r="AP21" s="33">
        <v>0</v>
      </c>
      <c r="AQ21" s="33">
        <v>0</v>
      </c>
      <c r="AR21" s="23"/>
      <c r="AS21" s="33">
        <v>6.2</v>
      </c>
      <c r="AT21" s="33">
        <v>6.2</v>
      </c>
      <c r="AU21" s="23"/>
      <c r="AV21" s="44">
        <v>6.2</v>
      </c>
      <c r="AW21" s="44">
        <v>6.1</v>
      </c>
      <c r="AX21" s="33">
        <v>36</v>
      </c>
      <c r="AY21" s="33">
        <v>37.5</v>
      </c>
      <c r="AZ21" s="33">
        <v>37.5</v>
      </c>
      <c r="BA21" s="23"/>
      <c r="BB21" s="33">
        <v>37.1</v>
      </c>
      <c r="BC21" s="33">
        <v>37.1</v>
      </c>
      <c r="BD21" s="33">
        <v>36.700000000000003</v>
      </c>
      <c r="BE21" s="33">
        <v>36.700000000000003</v>
      </c>
      <c r="BF21" s="44">
        <v>6.3</v>
      </c>
      <c r="BG21" s="44">
        <v>6.3</v>
      </c>
      <c r="BH21" s="33"/>
      <c r="BI21" s="33">
        <v>36.1</v>
      </c>
      <c r="BJ21" s="33">
        <v>36.1</v>
      </c>
      <c r="BK21" s="33">
        <v>36.200000000000003</v>
      </c>
      <c r="BL21" s="33">
        <v>36.200000000000003</v>
      </c>
      <c r="BM21" s="33"/>
      <c r="BN21" s="33">
        <v>120.8</v>
      </c>
      <c r="BO21" s="33">
        <v>121.2</v>
      </c>
      <c r="BP21" s="23"/>
      <c r="BQ21" s="33">
        <v>36.9</v>
      </c>
      <c r="BR21" s="33">
        <v>36.9</v>
      </c>
      <c r="BS21" s="33">
        <v>36.4</v>
      </c>
      <c r="BT21" s="33">
        <v>36.4</v>
      </c>
      <c r="BU21" s="33">
        <v>6.3</v>
      </c>
      <c r="BV21" s="33">
        <v>6.3</v>
      </c>
      <c r="BW21" s="33">
        <v>0</v>
      </c>
      <c r="BX21" s="33">
        <v>0</v>
      </c>
      <c r="BY21" s="23"/>
      <c r="BZ21" s="33"/>
      <c r="CA21" s="23"/>
      <c r="CB21" s="23"/>
    </row>
    <row r="22" spans="1:82" s="5" customFormat="1">
      <c r="A22" s="20">
        <f>'Замер Актив 15 ИЮНЯ 2016'!A22</f>
        <v>42536</v>
      </c>
      <c r="B22" s="21" t="s">
        <v>51</v>
      </c>
      <c r="C22" s="22"/>
      <c r="D22" s="44">
        <v>36.799999999999997</v>
      </c>
      <c r="E22" s="44">
        <v>36.799999999999997</v>
      </c>
      <c r="F22" s="44">
        <v>36.6</v>
      </c>
      <c r="G22" s="44">
        <v>36.6</v>
      </c>
      <c r="H22" s="33">
        <v>0</v>
      </c>
      <c r="I22" s="33">
        <v>0</v>
      </c>
      <c r="J22" s="33">
        <v>6.3</v>
      </c>
      <c r="K22" s="33">
        <v>6.4</v>
      </c>
      <c r="L22" s="33">
        <v>6.2</v>
      </c>
      <c r="M22" s="33">
        <v>6.2</v>
      </c>
      <c r="N22" s="33"/>
      <c r="O22" s="33">
        <v>35.9</v>
      </c>
      <c r="P22" s="33">
        <v>36</v>
      </c>
      <c r="Q22" s="33"/>
      <c r="R22" s="33">
        <v>36.4</v>
      </c>
      <c r="S22" s="33">
        <v>36.4</v>
      </c>
      <c r="T22" s="33">
        <v>37</v>
      </c>
      <c r="U22" s="33">
        <v>37</v>
      </c>
      <c r="V22" s="33">
        <v>6.3</v>
      </c>
      <c r="W22" s="33">
        <v>6.3</v>
      </c>
      <c r="X22" s="33">
        <v>0</v>
      </c>
      <c r="Y22" s="33">
        <v>0</v>
      </c>
      <c r="Z22" s="23"/>
      <c r="AA22" s="33">
        <v>36.4</v>
      </c>
      <c r="AB22" s="33">
        <v>36.4</v>
      </c>
      <c r="AC22" s="33">
        <v>36.700000000000003</v>
      </c>
      <c r="AD22" s="33">
        <v>36.700000000000003</v>
      </c>
      <c r="AE22" s="44">
        <v>6.2</v>
      </c>
      <c r="AF22" s="44">
        <v>6.2</v>
      </c>
      <c r="AG22" s="33">
        <v>0</v>
      </c>
      <c r="AH22" s="33">
        <v>0</v>
      </c>
      <c r="AI22" s="23"/>
      <c r="AJ22" s="33">
        <v>35.799999999999997</v>
      </c>
      <c r="AK22" s="33">
        <v>35.799999999999997</v>
      </c>
      <c r="AL22" s="33">
        <v>36.700000000000003</v>
      </c>
      <c r="AM22" s="33">
        <v>36.700000000000003</v>
      </c>
      <c r="AN22" s="33">
        <v>6.2</v>
      </c>
      <c r="AO22" s="33">
        <v>6.3</v>
      </c>
      <c r="AP22" s="33">
        <v>0</v>
      </c>
      <c r="AQ22" s="33">
        <v>0</v>
      </c>
      <c r="AR22" s="23"/>
      <c r="AS22" s="33">
        <v>6.3</v>
      </c>
      <c r="AT22" s="33">
        <v>6.3</v>
      </c>
      <c r="AU22" s="23"/>
      <c r="AV22" s="44">
        <v>6.2</v>
      </c>
      <c r="AW22" s="44">
        <v>6.1</v>
      </c>
      <c r="AX22" s="33">
        <v>36.299999999999997</v>
      </c>
      <c r="AY22" s="33">
        <v>37.5</v>
      </c>
      <c r="AZ22" s="33">
        <v>37.5</v>
      </c>
      <c r="BA22" s="23"/>
      <c r="BB22" s="33">
        <v>37.200000000000003</v>
      </c>
      <c r="BC22" s="33">
        <v>37.200000000000003</v>
      </c>
      <c r="BD22" s="33">
        <v>36.799999999999997</v>
      </c>
      <c r="BE22" s="33">
        <v>36.799999999999997</v>
      </c>
      <c r="BF22" s="44">
        <v>6.3</v>
      </c>
      <c r="BG22" s="44">
        <v>6.3</v>
      </c>
      <c r="BH22" s="23"/>
      <c r="BI22" s="33">
        <v>36.200000000000003</v>
      </c>
      <c r="BJ22" s="33">
        <v>36.200000000000003</v>
      </c>
      <c r="BK22" s="33">
        <v>36.200000000000003</v>
      </c>
      <c r="BL22" s="33">
        <v>36.200000000000003</v>
      </c>
      <c r="BM22" s="23"/>
      <c r="BN22" s="33">
        <v>120.8</v>
      </c>
      <c r="BO22" s="33">
        <v>121.4</v>
      </c>
      <c r="BP22" s="23"/>
      <c r="BQ22" s="33">
        <v>36.799999999999997</v>
      </c>
      <c r="BR22" s="33">
        <v>36.799999999999997</v>
      </c>
      <c r="BS22" s="33">
        <v>36.4</v>
      </c>
      <c r="BT22" s="33">
        <v>36.4</v>
      </c>
      <c r="BU22" s="33">
        <v>6.3</v>
      </c>
      <c r="BV22" s="33">
        <v>6.3</v>
      </c>
      <c r="BW22" s="33">
        <v>0</v>
      </c>
      <c r="BX22" s="33">
        <v>0</v>
      </c>
      <c r="BY22" s="23"/>
      <c r="BZ22" s="33"/>
      <c r="CA22" s="23"/>
      <c r="CB22" s="23"/>
    </row>
    <row r="23" spans="1:82" s="5" customFormat="1">
      <c r="A23" s="20">
        <f>'Замер Актив 15 ИЮНЯ 2016'!A23</f>
        <v>42536</v>
      </c>
      <c r="B23" s="21" t="s">
        <v>52</v>
      </c>
      <c r="C23" s="22"/>
      <c r="D23" s="44">
        <v>36.799999999999997</v>
      </c>
      <c r="E23" s="44">
        <v>36.799999999999997</v>
      </c>
      <c r="F23" s="44">
        <v>36.5</v>
      </c>
      <c r="G23" s="44">
        <v>36.5</v>
      </c>
      <c r="H23" s="33">
        <v>0</v>
      </c>
      <c r="I23" s="33">
        <v>0</v>
      </c>
      <c r="J23" s="33">
        <v>6.3</v>
      </c>
      <c r="K23" s="33">
        <v>6.4</v>
      </c>
      <c r="L23" s="33">
        <v>6.3</v>
      </c>
      <c r="M23" s="33">
        <v>6.2</v>
      </c>
      <c r="N23" s="33"/>
      <c r="O23" s="33">
        <v>35.799999999999997</v>
      </c>
      <c r="P23" s="33">
        <v>36.200000000000003</v>
      </c>
      <c r="Q23" s="33"/>
      <c r="R23" s="33">
        <v>36.5</v>
      </c>
      <c r="S23" s="33">
        <v>36.5</v>
      </c>
      <c r="T23" s="33">
        <v>37.1</v>
      </c>
      <c r="U23" s="33">
        <v>37.1</v>
      </c>
      <c r="V23" s="33">
        <v>6.3</v>
      </c>
      <c r="W23" s="33">
        <v>6.3</v>
      </c>
      <c r="X23" s="33">
        <v>0</v>
      </c>
      <c r="Y23" s="33">
        <v>0</v>
      </c>
      <c r="Z23" s="23"/>
      <c r="AA23" s="33">
        <v>36.5</v>
      </c>
      <c r="AB23" s="33">
        <v>36.5</v>
      </c>
      <c r="AC23" s="33">
        <v>36.700000000000003</v>
      </c>
      <c r="AD23" s="33">
        <v>36.700000000000003</v>
      </c>
      <c r="AE23" s="44">
        <v>6.2</v>
      </c>
      <c r="AF23" s="44">
        <v>6.2</v>
      </c>
      <c r="AG23" s="33">
        <v>0</v>
      </c>
      <c r="AH23" s="33">
        <v>0</v>
      </c>
      <c r="AI23" s="23"/>
      <c r="AJ23" s="33">
        <v>35.799999999999997</v>
      </c>
      <c r="AK23" s="33">
        <v>35.799999999999997</v>
      </c>
      <c r="AL23" s="33">
        <v>36.700000000000003</v>
      </c>
      <c r="AM23" s="33">
        <v>36.700000000000003</v>
      </c>
      <c r="AN23" s="33">
        <v>6.1</v>
      </c>
      <c r="AO23" s="33">
        <v>6.3</v>
      </c>
      <c r="AP23" s="33">
        <v>0</v>
      </c>
      <c r="AQ23" s="33">
        <v>0</v>
      </c>
      <c r="AR23" s="23"/>
      <c r="AS23" s="33">
        <v>6.3</v>
      </c>
      <c r="AT23" s="33">
        <v>6.3</v>
      </c>
      <c r="AU23" s="23"/>
      <c r="AV23" s="44">
        <v>6.2</v>
      </c>
      <c r="AW23" s="44">
        <v>6</v>
      </c>
      <c r="AX23" s="33">
        <v>36.299999999999997</v>
      </c>
      <c r="AY23" s="33">
        <v>37.5</v>
      </c>
      <c r="AZ23" s="33">
        <v>37.5</v>
      </c>
      <c r="BA23" s="23"/>
      <c r="BB23" s="33">
        <v>37.200000000000003</v>
      </c>
      <c r="BC23" s="33">
        <v>37.200000000000003</v>
      </c>
      <c r="BD23" s="33">
        <v>36.700000000000003</v>
      </c>
      <c r="BE23" s="33">
        <v>36.700000000000003</v>
      </c>
      <c r="BF23" s="44">
        <v>6.3</v>
      </c>
      <c r="BG23" s="44">
        <v>6.3</v>
      </c>
      <c r="BH23" s="23"/>
      <c r="BI23" s="33">
        <v>36.200000000000003</v>
      </c>
      <c r="BJ23" s="33">
        <v>36.200000000000003</v>
      </c>
      <c r="BK23" s="33">
        <v>36.299999999999997</v>
      </c>
      <c r="BL23" s="33">
        <v>36.299999999999997</v>
      </c>
      <c r="BM23" s="23"/>
      <c r="BN23" s="33">
        <v>121</v>
      </c>
      <c r="BO23" s="33">
        <v>121.3</v>
      </c>
      <c r="BP23" s="23"/>
      <c r="BQ23" s="33">
        <v>36.799999999999997</v>
      </c>
      <c r="BR23" s="33">
        <v>36.799999999999997</v>
      </c>
      <c r="BS23" s="33">
        <v>36.4</v>
      </c>
      <c r="BT23" s="33">
        <v>36.4</v>
      </c>
      <c r="BU23" s="33">
        <v>6.3</v>
      </c>
      <c r="BV23" s="33">
        <v>6.3</v>
      </c>
      <c r="BW23" s="33">
        <v>0</v>
      </c>
      <c r="BX23" s="33">
        <v>0</v>
      </c>
      <c r="BY23" s="23"/>
      <c r="BZ23" s="33"/>
      <c r="CA23" s="23"/>
      <c r="CB23" s="23"/>
    </row>
    <row r="24" spans="1:82" s="5" customFormat="1">
      <c r="A24" s="20">
        <f>'Замер Актив 15 ИЮНЯ 2016'!A24</f>
        <v>42536</v>
      </c>
      <c r="B24" s="21" t="s">
        <v>53</v>
      </c>
      <c r="C24" s="22"/>
      <c r="D24" s="44">
        <v>36.799999999999997</v>
      </c>
      <c r="E24" s="44">
        <v>36.799999999999997</v>
      </c>
      <c r="F24" s="44">
        <v>36.5</v>
      </c>
      <c r="G24" s="44">
        <v>36.5</v>
      </c>
      <c r="H24" s="33">
        <v>0</v>
      </c>
      <c r="I24" s="33">
        <v>0</v>
      </c>
      <c r="J24" s="33">
        <v>6.3</v>
      </c>
      <c r="K24" s="33">
        <v>6.4</v>
      </c>
      <c r="L24" s="33">
        <v>6.3</v>
      </c>
      <c r="M24" s="33">
        <v>6.2</v>
      </c>
      <c r="N24" s="33"/>
      <c r="O24" s="33">
        <v>35.9</v>
      </c>
      <c r="P24" s="33">
        <v>36.299999999999997</v>
      </c>
      <c r="Q24" s="33"/>
      <c r="R24" s="33">
        <v>36.4</v>
      </c>
      <c r="S24" s="33">
        <v>36.4</v>
      </c>
      <c r="T24" s="33">
        <v>37</v>
      </c>
      <c r="U24" s="33">
        <v>37</v>
      </c>
      <c r="V24" s="33">
        <v>6.3</v>
      </c>
      <c r="W24" s="33">
        <v>6.3</v>
      </c>
      <c r="X24" s="33">
        <v>0</v>
      </c>
      <c r="Y24" s="33">
        <v>0</v>
      </c>
      <c r="Z24" s="23"/>
      <c r="AA24" s="33">
        <v>36.4</v>
      </c>
      <c r="AB24" s="33">
        <v>36.4</v>
      </c>
      <c r="AC24" s="33">
        <v>36.700000000000003</v>
      </c>
      <c r="AD24" s="33">
        <v>36.700000000000003</v>
      </c>
      <c r="AE24" s="44">
        <v>6.2</v>
      </c>
      <c r="AF24" s="44">
        <v>6.2</v>
      </c>
      <c r="AG24" s="33">
        <v>0</v>
      </c>
      <c r="AH24" s="33">
        <v>0</v>
      </c>
      <c r="AI24" s="23"/>
      <c r="AJ24" s="33">
        <v>35.700000000000003</v>
      </c>
      <c r="AK24" s="33">
        <v>35.700000000000003</v>
      </c>
      <c r="AL24" s="33">
        <v>36.799999999999997</v>
      </c>
      <c r="AM24" s="33">
        <v>36.799999999999997</v>
      </c>
      <c r="AN24" s="33">
        <v>6.1</v>
      </c>
      <c r="AO24" s="33">
        <v>6.3</v>
      </c>
      <c r="AP24" s="33">
        <v>0</v>
      </c>
      <c r="AQ24" s="33">
        <v>0</v>
      </c>
      <c r="AR24" s="23"/>
      <c r="AS24" s="33">
        <v>6.3</v>
      </c>
      <c r="AT24" s="33">
        <v>6.3</v>
      </c>
      <c r="AU24" s="23"/>
      <c r="AV24" s="44">
        <v>6.2</v>
      </c>
      <c r="AW24" s="44">
        <v>6</v>
      </c>
      <c r="AX24" s="33">
        <v>36.299999999999997</v>
      </c>
      <c r="AY24" s="33">
        <v>37.5</v>
      </c>
      <c r="AZ24" s="33">
        <v>37.5</v>
      </c>
      <c r="BA24" s="23"/>
      <c r="BB24" s="33">
        <v>37.200000000000003</v>
      </c>
      <c r="BC24" s="33">
        <v>37.200000000000003</v>
      </c>
      <c r="BD24" s="33">
        <v>36.4</v>
      </c>
      <c r="BE24" s="33">
        <v>36.4</v>
      </c>
      <c r="BF24" s="44">
        <v>6.3</v>
      </c>
      <c r="BG24" s="44">
        <v>6.3</v>
      </c>
      <c r="BH24" s="23"/>
      <c r="BI24" s="33">
        <v>36.200000000000003</v>
      </c>
      <c r="BJ24" s="33">
        <v>36.200000000000003</v>
      </c>
      <c r="BK24" s="33">
        <v>36.299999999999997</v>
      </c>
      <c r="BL24" s="33">
        <v>36.299999999999997</v>
      </c>
      <c r="BM24" s="23"/>
      <c r="BN24" s="33">
        <v>121</v>
      </c>
      <c r="BO24" s="33">
        <v>121.3</v>
      </c>
      <c r="BP24" s="23"/>
      <c r="BQ24" s="33">
        <v>36.799999999999997</v>
      </c>
      <c r="BR24" s="33">
        <v>36.799999999999997</v>
      </c>
      <c r="BS24" s="33">
        <v>36.4</v>
      </c>
      <c r="BT24" s="33">
        <v>36.4</v>
      </c>
      <c r="BU24" s="33">
        <v>6.3</v>
      </c>
      <c r="BV24" s="33">
        <v>6.3</v>
      </c>
      <c r="BW24" s="33">
        <v>0</v>
      </c>
      <c r="BX24" s="33">
        <v>0</v>
      </c>
      <c r="BY24" s="23"/>
      <c r="BZ24" s="33"/>
      <c r="CA24" s="23"/>
      <c r="CB24" s="23"/>
    </row>
    <row r="25" spans="1:82" s="5" customFormat="1">
      <c r="A25" s="20">
        <f>'Замер Актив 15 ИЮНЯ 2016'!A25</f>
        <v>42536</v>
      </c>
      <c r="B25" s="21" t="s">
        <v>54</v>
      </c>
      <c r="C25" s="22"/>
      <c r="D25" s="44">
        <v>36.799999999999997</v>
      </c>
      <c r="E25" s="44">
        <v>36.799999999999997</v>
      </c>
      <c r="F25" s="44">
        <v>36.5</v>
      </c>
      <c r="G25" s="44">
        <v>36.5</v>
      </c>
      <c r="H25" s="33">
        <v>0</v>
      </c>
      <c r="I25" s="33">
        <v>0</v>
      </c>
      <c r="J25" s="33">
        <v>6.3</v>
      </c>
      <c r="K25" s="33">
        <v>6.4</v>
      </c>
      <c r="L25" s="33">
        <v>6.3</v>
      </c>
      <c r="M25" s="33">
        <v>6.2</v>
      </c>
      <c r="N25" s="33"/>
      <c r="O25" s="33">
        <v>35.700000000000003</v>
      </c>
      <c r="P25" s="33">
        <v>36.200000000000003</v>
      </c>
      <c r="Q25" s="33"/>
      <c r="R25" s="33">
        <v>36.4</v>
      </c>
      <c r="S25" s="33">
        <v>36.4</v>
      </c>
      <c r="T25" s="33">
        <v>37</v>
      </c>
      <c r="U25" s="33">
        <v>37</v>
      </c>
      <c r="V25" s="33">
        <v>6.3</v>
      </c>
      <c r="W25" s="33">
        <v>6.3</v>
      </c>
      <c r="X25" s="33">
        <v>0</v>
      </c>
      <c r="Y25" s="33">
        <v>0</v>
      </c>
      <c r="Z25" s="23"/>
      <c r="AA25" s="33">
        <v>36.4</v>
      </c>
      <c r="AB25" s="33">
        <v>36.4</v>
      </c>
      <c r="AC25" s="33">
        <v>36.700000000000003</v>
      </c>
      <c r="AD25" s="33">
        <v>36.700000000000003</v>
      </c>
      <c r="AE25" s="44">
        <v>6.2</v>
      </c>
      <c r="AF25" s="44">
        <v>6.2</v>
      </c>
      <c r="AG25" s="33">
        <v>0</v>
      </c>
      <c r="AH25" s="33">
        <v>0</v>
      </c>
      <c r="AI25" s="23"/>
      <c r="AJ25" s="33">
        <v>35.700000000000003</v>
      </c>
      <c r="AK25" s="33">
        <v>35.700000000000003</v>
      </c>
      <c r="AL25" s="33">
        <v>36.799999999999997</v>
      </c>
      <c r="AM25" s="33">
        <v>36.799999999999997</v>
      </c>
      <c r="AN25" s="33">
        <v>6.1</v>
      </c>
      <c r="AO25" s="33">
        <v>6.3</v>
      </c>
      <c r="AP25" s="33">
        <v>0</v>
      </c>
      <c r="AQ25" s="33">
        <v>0</v>
      </c>
      <c r="AR25" s="23"/>
      <c r="AS25" s="33">
        <v>6.3</v>
      </c>
      <c r="AT25" s="33">
        <v>6.3</v>
      </c>
      <c r="AU25" s="23"/>
      <c r="AV25" s="44">
        <v>6.2</v>
      </c>
      <c r="AW25" s="44">
        <v>6</v>
      </c>
      <c r="AX25" s="33">
        <v>36.200000000000003</v>
      </c>
      <c r="AY25" s="33">
        <v>37.5</v>
      </c>
      <c r="AZ25" s="33">
        <v>37.5</v>
      </c>
      <c r="BA25" s="23"/>
      <c r="BB25" s="33">
        <v>37.200000000000003</v>
      </c>
      <c r="BC25" s="33">
        <v>37.200000000000003</v>
      </c>
      <c r="BD25" s="33">
        <v>36.4</v>
      </c>
      <c r="BE25" s="33">
        <v>36.4</v>
      </c>
      <c r="BF25" s="44">
        <v>6.3</v>
      </c>
      <c r="BG25" s="44">
        <v>6.3</v>
      </c>
      <c r="BH25" s="23"/>
      <c r="BI25" s="33">
        <v>36.200000000000003</v>
      </c>
      <c r="BJ25" s="33">
        <v>36.200000000000003</v>
      </c>
      <c r="BK25" s="33">
        <v>36.200000000000003</v>
      </c>
      <c r="BL25" s="33">
        <v>36.200000000000003</v>
      </c>
      <c r="BM25" s="23"/>
      <c r="BN25" s="33">
        <v>120.9</v>
      </c>
      <c r="BO25" s="33">
        <v>121.3</v>
      </c>
      <c r="BP25" s="23"/>
      <c r="BQ25" s="33">
        <v>36.799999999999997</v>
      </c>
      <c r="BR25" s="33">
        <v>36.799999999999997</v>
      </c>
      <c r="BS25" s="33">
        <v>36.4</v>
      </c>
      <c r="BT25" s="33">
        <v>36.4</v>
      </c>
      <c r="BU25" s="33">
        <v>6.3</v>
      </c>
      <c r="BV25" s="33">
        <v>6.3</v>
      </c>
      <c r="BW25" s="33">
        <v>0</v>
      </c>
      <c r="BX25" s="33">
        <v>0</v>
      </c>
      <c r="BY25" s="23"/>
      <c r="BZ25" s="33"/>
      <c r="CA25" s="23"/>
      <c r="CB25" s="23"/>
    </row>
    <row r="26" spans="1:82" s="5" customFormat="1">
      <c r="A26" s="20">
        <f>'Замер Актив 15 ИЮНЯ 2016'!A26</f>
        <v>42536</v>
      </c>
      <c r="B26" s="32" t="s">
        <v>55</v>
      </c>
      <c r="C26" s="22"/>
      <c r="D26" s="44">
        <v>36.799999999999997</v>
      </c>
      <c r="E26" s="44">
        <v>36.799999999999997</v>
      </c>
      <c r="F26" s="44">
        <v>36.5</v>
      </c>
      <c r="G26" s="44">
        <v>36.5</v>
      </c>
      <c r="H26" s="33">
        <v>0</v>
      </c>
      <c r="I26" s="33">
        <v>0</v>
      </c>
      <c r="J26" s="33">
        <v>6.3</v>
      </c>
      <c r="K26" s="33">
        <v>6.4</v>
      </c>
      <c r="L26" s="33">
        <v>6.3</v>
      </c>
      <c r="M26" s="33">
        <v>6.2</v>
      </c>
      <c r="N26" s="33"/>
      <c r="O26" s="33">
        <v>35.700000000000003</v>
      </c>
      <c r="P26" s="33">
        <v>36.200000000000003</v>
      </c>
      <c r="Q26" s="33"/>
      <c r="R26" s="33">
        <v>36.4</v>
      </c>
      <c r="S26" s="33">
        <v>36.4</v>
      </c>
      <c r="T26" s="33">
        <v>37.1</v>
      </c>
      <c r="U26" s="33">
        <v>37.1</v>
      </c>
      <c r="V26" s="33">
        <v>6.3</v>
      </c>
      <c r="W26" s="33">
        <v>6.3</v>
      </c>
      <c r="X26" s="33">
        <v>0</v>
      </c>
      <c r="Y26" s="33">
        <v>0</v>
      </c>
      <c r="Z26" s="33"/>
      <c r="AA26" s="33">
        <v>36.4</v>
      </c>
      <c r="AB26" s="33">
        <v>36.4</v>
      </c>
      <c r="AC26" s="33">
        <v>36.700000000000003</v>
      </c>
      <c r="AD26" s="33">
        <v>36.700000000000003</v>
      </c>
      <c r="AE26" s="44">
        <v>6.2</v>
      </c>
      <c r="AF26" s="44">
        <v>6.2</v>
      </c>
      <c r="AG26" s="33">
        <v>0</v>
      </c>
      <c r="AH26" s="33">
        <v>0</v>
      </c>
      <c r="AI26" s="33"/>
      <c r="AJ26" s="33">
        <v>35.700000000000003</v>
      </c>
      <c r="AK26" s="33">
        <v>35.700000000000003</v>
      </c>
      <c r="AL26" s="33">
        <v>36.799999999999997</v>
      </c>
      <c r="AM26" s="33">
        <v>36.799999999999997</v>
      </c>
      <c r="AN26" s="33">
        <v>6.1</v>
      </c>
      <c r="AO26" s="33">
        <v>6.3</v>
      </c>
      <c r="AP26" s="33">
        <v>0</v>
      </c>
      <c r="AQ26" s="33">
        <v>0</v>
      </c>
      <c r="AR26" s="33"/>
      <c r="AS26" s="33">
        <v>6.2</v>
      </c>
      <c r="AT26" s="33">
        <v>6.2</v>
      </c>
      <c r="AU26" s="23"/>
      <c r="AV26" s="44">
        <v>6.2</v>
      </c>
      <c r="AW26" s="44">
        <v>6.1</v>
      </c>
      <c r="AX26" s="33">
        <v>36.1</v>
      </c>
      <c r="AY26" s="33">
        <v>37.5</v>
      </c>
      <c r="AZ26" s="33">
        <v>37.5</v>
      </c>
      <c r="BA26" s="23"/>
      <c r="BB26" s="33">
        <v>37.1</v>
      </c>
      <c r="BC26" s="33">
        <v>37.1</v>
      </c>
      <c r="BD26" s="33">
        <v>36.799999999999997</v>
      </c>
      <c r="BE26" s="33">
        <v>36.799999999999997</v>
      </c>
      <c r="BF26" s="44">
        <v>6.3</v>
      </c>
      <c r="BG26" s="44">
        <v>6.3</v>
      </c>
      <c r="BH26" s="33"/>
      <c r="BI26" s="33">
        <v>36.200000000000003</v>
      </c>
      <c r="BJ26" s="33">
        <v>36.200000000000003</v>
      </c>
      <c r="BK26" s="33">
        <v>36.299999999999997</v>
      </c>
      <c r="BL26" s="33">
        <v>36.299999999999997</v>
      </c>
      <c r="BM26" s="33"/>
      <c r="BN26" s="33">
        <v>120.8</v>
      </c>
      <c r="BO26" s="33">
        <v>121.3</v>
      </c>
      <c r="BP26" s="33"/>
      <c r="BQ26" s="33">
        <v>36.799999999999997</v>
      </c>
      <c r="BR26" s="33">
        <v>36.799999999999997</v>
      </c>
      <c r="BS26" s="33">
        <v>36.4</v>
      </c>
      <c r="BT26" s="33">
        <v>36.4</v>
      </c>
      <c r="BU26" s="33">
        <v>6.3</v>
      </c>
      <c r="BV26" s="33">
        <v>6.3</v>
      </c>
      <c r="BW26" s="33">
        <v>0</v>
      </c>
      <c r="BX26" s="33">
        <v>0</v>
      </c>
      <c r="BY26" s="23"/>
      <c r="BZ26" s="33"/>
      <c r="CA26" s="23"/>
      <c r="CB26" s="23"/>
    </row>
    <row r="27" spans="1:82" s="36" customFormat="1">
      <c r="A27" s="20">
        <f>'Замер Актив 15 ИЮНЯ 2016'!A27</f>
        <v>42536</v>
      </c>
      <c r="B27" s="21" t="s">
        <v>56</v>
      </c>
      <c r="C27" s="22"/>
      <c r="D27" s="44">
        <v>36.799999999999997</v>
      </c>
      <c r="E27" s="44">
        <v>36.799999999999997</v>
      </c>
      <c r="F27" s="44">
        <v>36.5</v>
      </c>
      <c r="G27" s="44">
        <v>36.5</v>
      </c>
      <c r="H27" s="33">
        <v>0</v>
      </c>
      <c r="I27" s="33">
        <v>0</v>
      </c>
      <c r="J27" s="33">
        <v>6.3</v>
      </c>
      <c r="K27" s="33">
        <v>6.4</v>
      </c>
      <c r="L27" s="33">
        <v>6.3</v>
      </c>
      <c r="M27" s="33">
        <v>6.2</v>
      </c>
      <c r="N27" s="33"/>
      <c r="O27" s="33">
        <v>35.700000000000003</v>
      </c>
      <c r="P27" s="33">
        <v>36.1</v>
      </c>
      <c r="Q27" s="33"/>
      <c r="R27" s="33">
        <v>36.4</v>
      </c>
      <c r="S27" s="33">
        <v>36.4</v>
      </c>
      <c r="T27" s="33">
        <v>37.1</v>
      </c>
      <c r="U27" s="33">
        <v>37.1</v>
      </c>
      <c r="V27" s="33">
        <v>6.3</v>
      </c>
      <c r="W27" s="33">
        <v>6.3</v>
      </c>
      <c r="X27" s="33">
        <v>0</v>
      </c>
      <c r="Y27" s="33">
        <v>0</v>
      </c>
      <c r="Z27" s="23"/>
      <c r="AA27" s="33">
        <v>36.4</v>
      </c>
      <c r="AB27" s="33">
        <v>36.4</v>
      </c>
      <c r="AC27" s="33">
        <v>36.700000000000003</v>
      </c>
      <c r="AD27" s="33">
        <v>36.700000000000003</v>
      </c>
      <c r="AE27" s="44">
        <v>6.2</v>
      </c>
      <c r="AF27" s="44">
        <v>6.2</v>
      </c>
      <c r="AG27" s="33">
        <v>0</v>
      </c>
      <c r="AH27" s="33">
        <v>0</v>
      </c>
      <c r="AI27" s="23"/>
      <c r="AJ27" s="33">
        <v>35.700000000000003</v>
      </c>
      <c r="AK27" s="33">
        <v>35.700000000000003</v>
      </c>
      <c r="AL27" s="33">
        <v>36.799999999999997</v>
      </c>
      <c r="AM27" s="33">
        <v>36.799999999999997</v>
      </c>
      <c r="AN27" s="33">
        <v>6.1</v>
      </c>
      <c r="AO27" s="33">
        <v>6.3</v>
      </c>
      <c r="AP27" s="33">
        <v>0</v>
      </c>
      <c r="AQ27" s="33">
        <v>0</v>
      </c>
      <c r="AR27" s="23"/>
      <c r="AS27" s="33">
        <v>6.2</v>
      </c>
      <c r="AT27" s="33">
        <v>6.3</v>
      </c>
      <c r="AU27" s="23"/>
      <c r="AV27" s="44">
        <v>6.2</v>
      </c>
      <c r="AW27" s="44">
        <v>6.1</v>
      </c>
      <c r="AX27" s="33">
        <v>36.299999999999997</v>
      </c>
      <c r="AY27" s="33">
        <v>37.5</v>
      </c>
      <c r="AZ27" s="33">
        <v>37.5</v>
      </c>
      <c r="BA27" s="23"/>
      <c r="BB27" s="33">
        <v>37.1</v>
      </c>
      <c r="BC27" s="33">
        <v>37.1</v>
      </c>
      <c r="BD27" s="33">
        <v>36.700000000000003</v>
      </c>
      <c r="BE27" s="33">
        <v>36.700000000000003</v>
      </c>
      <c r="BF27" s="44">
        <v>6.3</v>
      </c>
      <c r="BG27" s="44">
        <v>6.3</v>
      </c>
      <c r="BH27" s="23"/>
      <c r="BI27" s="33">
        <v>36.200000000000003</v>
      </c>
      <c r="BJ27" s="33">
        <v>36.200000000000003</v>
      </c>
      <c r="BK27" s="33">
        <v>36.299999999999997</v>
      </c>
      <c r="BL27" s="33">
        <v>36.299999999999997</v>
      </c>
      <c r="BM27" s="23"/>
      <c r="BN27" s="33">
        <v>120.9</v>
      </c>
      <c r="BO27" s="33">
        <v>121.3</v>
      </c>
      <c r="BP27" s="23"/>
      <c r="BQ27" s="33">
        <v>36.799999999999997</v>
      </c>
      <c r="BR27" s="33">
        <v>36.799999999999997</v>
      </c>
      <c r="BS27" s="33">
        <v>36.4</v>
      </c>
      <c r="BT27" s="33">
        <v>36.4</v>
      </c>
      <c r="BU27" s="33">
        <v>6.3</v>
      </c>
      <c r="BV27" s="33">
        <v>6.3</v>
      </c>
      <c r="BW27" s="33">
        <v>0</v>
      </c>
      <c r="BX27" s="33">
        <v>0</v>
      </c>
      <c r="BY27" s="23"/>
      <c r="BZ27" s="33"/>
      <c r="CA27" s="23"/>
      <c r="CB27" s="23"/>
      <c r="CD27" s="5"/>
    </row>
    <row r="28" spans="1:82" s="5" customFormat="1">
      <c r="A28" s="20">
        <f>'Замер Актив 15 ИЮНЯ 2016'!A28</f>
        <v>42536</v>
      </c>
      <c r="B28" s="21" t="s">
        <v>57</v>
      </c>
      <c r="C28" s="22"/>
      <c r="D28" s="44">
        <v>36.799999999999997</v>
      </c>
      <c r="E28" s="44">
        <v>36.799999999999997</v>
      </c>
      <c r="F28" s="44">
        <v>36.4</v>
      </c>
      <c r="G28" s="44">
        <v>36.4</v>
      </c>
      <c r="H28" s="33">
        <v>0</v>
      </c>
      <c r="I28" s="33">
        <v>0</v>
      </c>
      <c r="J28" s="33">
        <v>6.3</v>
      </c>
      <c r="K28" s="33">
        <v>6.4</v>
      </c>
      <c r="L28" s="33">
        <v>6.3</v>
      </c>
      <c r="M28" s="33">
        <v>6.2</v>
      </c>
      <c r="N28" s="33"/>
      <c r="O28" s="33">
        <v>35.700000000000003</v>
      </c>
      <c r="P28" s="33">
        <v>36.1</v>
      </c>
      <c r="Q28" s="33"/>
      <c r="R28" s="33">
        <v>36.5</v>
      </c>
      <c r="S28" s="33">
        <v>36.5</v>
      </c>
      <c r="T28" s="33">
        <v>37.1</v>
      </c>
      <c r="U28" s="33">
        <v>37.1</v>
      </c>
      <c r="V28" s="33">
        <v>6.3</v>
      </c>
      <c r="W28" s="33">
        <v>6.3</v>
      </c>
      <c r="X28" s="33">
        <v>0</v>
      </c>
      <c r="Y28" s="33">
        <v>0</v>
      </c>
      <c r="Z28" s="23"/>
      <c r="AA28" s="33">
        <v>36.4</v>
      </c>
      <c r="AB28" s="33">
        <v>36.4</v>
      </c>
      <c r="AC28" s="33">
        <v>36.700000000000003</v>
      </c>
      <c r="AD28" s="33">
        <v>36.700000000000003</v>
      </c>
      <c r="AE28" s="44">
        <v>6.2</v>
      </c>
      <c r="AF28" s="44">
        <v>6.2</v>
      </c>
      <c r="AG28" s="33">
        <v>0</v>
      </c>
      <c r="AH28" s="33">
        <v>0</v>
      </c>
      <c r="AI28" s="23"/>
      <c r="AJ28" s="33">
        <v>35.799999999999997</v>
      </c>
      <c r="AK28" s="33">
        <v>35.799999999999997</v>
      </c>
      <c r="AL28" s="33">
        <v>36.5</v>
      </c>
      <c r="AM28" s="33">
        <v>36.5</v>
      </c>
      <c r="AN28" s="33">
        <v>6.2</v>
      </c>
      <c r="AO28" s="33">
        <v>6.2</v>
      </c>
      <c r="AP28" s="33">
        <v>0</v>
      </c>
      <c r="AQ28" s="33">
        <v>0</v>
      </c>
      <c r="AR28" s="23"/>
      <c r="AS28" s="33">
        <v>6.2</v>
      </c>
      <c r="AT28" s="33">
        <v>6.3</v>
      </c>
      <c r="AU28" s="23"/>
      <c r="AV28" s="44">
        <v>6.2</v>
      </c>
      <c r="AW28" s="44">
        <v>6.1</v>
      </c>
      <c r="AX28" s="33">
        <v>36.200000000000003</v>
      </c>
      <c r="AY28" s="33">
        <v>37.5</v>
      </c>
      <c r="AZ28" s="33">
        <v>37.5</v>
      </c>
      <c r="BA28" s="23"/>
      <c r="BB28" s="33">
        <v>37.1</v>
      </c>
      <c r="BC28" s="33">
        <v>37.1</v>
      </c>
      <c r="BD28" s="33">
        <v>36.700000000000003</v>
      </c>
      <c r="BE28" s="33">
        <v>36.700000000000003</v>
      </c>
      <c r="BF28" s="44">
        <v>6.3</v>
      </c>
      <c r="BG28" s="44">
        <v>6.3</v>
      </c>
      <c r="BH28" s="23"/>
      <c r="BI28" s="33">
        <v>36.200000000000003</v>
      </c>
      <c r="BJ28" s="33">
        <v>36.200000000000003</v>
      </c>
      <c r="BK28" s="33">
        <v>36.299999999999997</v>
      </c>
      <c r="BL28" s="33">
        <v>36.299999999999997</v>
      </c>
      <c r="BM28" s="23"/>
      <c r="BN28" s="33">
        <v>120.8</v>
      </c>
      <c r="BO28" s="33">
        <v>120.9</v>
      </c>
      <c r="BP28" s="23"/>
      <c r="BQ28" s="33">
        <v>36.799999999999997</v>
      </c>
      <c r="BR28" s="33">
        <v>36.799999999999997</v>
      </c>
      <c r="BS28" s="33">
        <v>36.4</v>
      </c>
      <c r="BT28" s="33">
        <v>36.4</v>
      </c>
      <c r="BU28" s="33">
        <v>6.3</v>
      </c>
      <c r="BV28" s="33">
        <v>6.3</v>
      </c>
      <c r="BW28" s="33">
        <v>0</v>
      </c>
      <c r="BX28" s="33">
        <v>0</v>
      </c>
      <c r="BY28" s="23"/>
      <c r="BZ28" s="33"/>
      <c r="CA28" s="23"/>
      <c r="CB28" s="23"/>
    </row>
    <row r="29" spans="1:82" s="5" customFormat="1">
      <c r="A29" s="20">
        <f>'Замер Актив 15 ИЮНЯ 2016'!A29</f>
        <v>42536</v>
      </c>
      <c r="B29" s="21" t="s">
        <v>58</v>
      </c>
      <c r="C29" s="22"/>
      <c r="D29" s="44">
        <v>36.799999999999997</v>
      </c>
      <c r="E29" s="44">
        <v>36.799999999999997</v>
      </c>
      <c r="F29" s="44">
        <v>36.4</v>
      </c>
      <c r="G29" s="44">
        <v>36.4</v>
      </c>
      <c r="H29" s="33">
        <v>0</v>
      </c>
      <c r="I29" s="33">
        <v>0</v>
      </c>
      <c r="J29" s="33">
        <v>6.3</v>
      </c>
      <c r="K29" s="33">
        <v>6.4</v>
      </c>
      <c r="L29" s="33">
        <v>6.2</v>
      </c>
      <c r="M29" s="33">
        <v>6.2</v>
      </c>
      <c r="N29" s="33"/>
      <c r="O29" s="33">
        <v>35.700000000000003</v>
      </c>
      <c r="P29" s="33">
        <v>36.200000000000003</v>
      </c>
      <c r="Q29" s="33"/>
      <c r="R29" s="33">
        <v>36.5</v>
      </c>
      <c r="S29" s="33">
        <v>36.5</v>
      </c>
      <c r="T29" s="33">
        <v>37</v>
      </c>
      <c r="U29" s="33">
        <v>37</v>
      </c>
      <c r="V29" s="33">
        <v>6.3</v>
      </c>
      <c r="W29" s="33">
        <v>6.3</v>
      </c>
      <c r="X29" s="33">
        <v>0</v>
      </c>
      <c r="Y29" s="33">
        <v>0</v>
      </c>
      <c r="Z29" s="23"/>
      <c r="AA29" s="33">
        <v>36.4</v>
      </c>
      <c r="AB29" s="33">
        <v>36.4</v>
      </c>
      <c r="AC29" s="33">
        <v>36.700000000000003</v>
      </c>
      <c r="AD29" s="33">
        <v>36.700000000000003</v>
      </c>
      <c r="AE29" s="44">
        <v>6.2</v>
      </c>
      <c r="AF29" s="44">
        <v>6.2</v>
      </c>
      <c r="AG29" s="33">
        <v>0</v>
      </c>
      <c r="AH29" s="33">
        <v>0</v>
      </c>
      <c r="AI29" s="23"/>
      <c r="AJ29" s="33">
        <v>35.799999999999997</v>
      </c>
      <c r="AK29" s="33">
        <v>35.799999999999997</v>
      </c>
      <c r="AL29" s="33">
        <v>36.5</v>
      </c>
      <c r="AM29" s="33">
        <v>36.5</v>
      </c>
      <c r="AN29" s="33">
        <v>6.2</v>
      </c>
      <c r="AO29" s="33">
        <v>5.9</v>
      </c>
      <c r="AP29" s="33">
        <v>0</v>
      </c>
      <c r="AQ29" s="33">
        <v>0</v>
      </c>
      <c r="AR29" s="23"/>
      <c r="AS29" s="33">
        <v>6.2</v>
      </c>
      <c r="AT29" s="33">
        <v>6.3</v>
      </c>
      <c r="AU29" s="23"/>
      <c r="AV29" s="44">
        <v>6.2</v>
      </c>
      <c r="AW29" s="44">
        <v>6</v>
      </c>
      <c r="AX29" s="33">
        <v>36.200000000000003</v>
      </c>
      <c r="AY29" s="33">
        <v>37.5</v>
      </c>
      <c r="AZ29" s="33">
        <v>37.5</v>
      </c>
      <c r="BA29" s="23"/>
      <c r="BB29" s="33">
        <v>37.1</v>
      </c>
      <c r="BC29" s="33">
        <v>37.1</v>
      </c>
      <c r="BD29" s="33">
        <v>36.700000000000003</v>
      </c>
      <c r="BE29" s="33">
        <v>36.700000000000003</v>
      </c>
      <c r="BF29" s="44">
        <v>6.3</v>
      </c>
      <c r="BG29" s="44">
        <v>6.3</v>
      </c>
      <c r="BH29" s="23"/>
      <c r="BI29" s="33">
        <v>36.200000000000003</v>
      </c>
      <c r="BJ29" s="33">
        <v>36.200000000000003</v>
      </c>
      <c r="BK29" s="33">
        <v>36.200000000000003</v>
      </c>
      <c r="BL29" s="33">
        <v>36.200000000000003</v>
      </c>
      <c r="BM29" s="23"/>
      <c r="BN29" s="33">
        <v>120.8</v>
      </c>
      <c r="BO29" s="33">
        <v>120.9</v>
      </c>
      <c r="BP29" s="23"/>
      <c r="BQ29" s="33">
        <v>36.799999999999997</v>
      </c>
      <c r="BR29" s="33">
        <v>36.799999999999997</v>
      </c>
      <c r="BS29" s="33">
        <v>36.4</v>
      </c>
      <c r="BT29" s="33">
        <v>36.4</v>
      </c>
      <c r="BU29" s="33">
        <v>6.3</v>
      </c>
      <c r="BV29" s="33">
        <v>6.3</v>
      </c>
      <c r="BW29" s="33">
        <v>0</v>
      </c>
      <c r="BX29" s="33">
        <v>0</v>
      </c>
      <c r="BY29" s="23"/>
      <c r="BZ29" s="33"/>
      <c r="CA29" s="23"/>
      <c r="CB29" s="23"/>
    </row>
    <row r="30" spans="1:82" s="5" customFormat="1">
      <c r="A30" s="20">
        <f>'Замер Актив 15 ИЮНЯ 2016'!A30</f>
        <v>42536</v>
      </c>
      <c r="B30" s="32" t="s">
        <v>59</v>
      </c>
      <c r="C30" s="22"/>
      <c r="D30" s="44">
        <v>36.799999999999997</v>
      </c>
      <c r="E30" s="44">
        <v>36.799999999999997</v>
      </c>
      <c r="F30" s="44">
        <v>36.4</v>
      </c>
      <c r="G30" s="44">
        <v>36.4</v>
      </c>
      <c r="H30" s="33">
        <v>0</v>
      </c>
      <c r="I30" s="33">
        <v>0</v>
      </c>
      <c r="J30" s="33">
        <v>6.3</v>
      </c>
      <c r="K30" s="33">
        <v>6.4</v>
      </c>
      <c r="L30" s="33">
        <v>6.2</v>
      </c>
      <c r="M30" s="33">
        <v>6.2</v>
      </c>
      <c r="N30" s="33"/>
      <c r="O30" s="33">
        <v>35.700000000000003</v>
      </c>
      <c r="P30" s="33">
        <v>36.200000000000003</v>
      </c>
      <c r="Q30" s="33"/>
      <c r="R30" s="33">
        <v>36.5</v>
      </c>
      <c r="S30" s="33">
        <v>36.5</v>
      </c>
      <c r="T30" s="33">
        <v>37</v>
      </c>
      <c r="U30" s="33">
        <v>37</v>
      </c>
      <c r="V30" s="33">
        <v>6.3</v>
      </c>
      <c r="W30" s="33">
        <v>6.3</v>
      </c>
      <c r="X30" s="33">
        <v>0</v>
      </c>
      <c r="Y30" s="33">
        <v>0</v>
      </c>
      <c r="Z30" s="23"/>
      <c r="AA30" s="33">
        <v>36.4</v>
      </c>
      <c r="AB30" s="33">
        <v>36.4</v>
      </c>
      <c r="AC30" s="33">
        <v>36.700000000000003</v>
      </c>
      <c r="AD30" s="33">
        <v>36.700000000000003</v>
      </c>
      <c r="AE30" s="44">
        <v>6.2</v>
      </c>
      <c r="AF30" s="44">
        <v>6.2</v>
      </c>
      <c r="AG30" s="33">
        <v>0</v>
      </c>
      <c r="AH30" s="33">
        <v>0</v>
      </c>
      <c r="AI30" s="23"/>
      <c r="AJ30" s="33">
        <v>35.799999999999997</v>
      </c>
      <c r="AK30" s="33">
        <v>35.799999999999997</v>
      </c>
      <c r="AL30" s="33">
        <v>36.5</v>
      </c>
      <c r="AM30" s="33">
        <v>36.5</v>
      </c>
      <c r="AN30" s="33">
        <v>6.2</v>
      </c>
      <c r="AO30" s="33">
        <v>6.1</v>
      </c>
      <c r="AP30" s="33">
        <v>0</v>
      </c>
      <c r="AQ30" s="33">
        <v>0</v>
      </c>
      <c r="AR30" s="23"/>
      <c r="AS30" s="33">
        <v>6.2</v>
      </c>
      <c r="AT30" s="33">
        <v>6.3</v>
      </c>
      <c r="AU30" s="23"/>
      <c r="AV30" s="44">
        <v>6.2</v>
      </c>
      <c r="AW30" s="44">
        <v>6</v>
      </c>
      <c r="AX30" s="33">
        <v>36.200000000000003</v>
      </c>
      <c r="AY30" s="33">
        <v>37.5</v>
      </c>
      <c r="AZ30" s="33">
        <v>37.5</v>
      </c>
      <c r="BA30" s="23"/>
      <c r="BB30" s="33">
        <v>37.1</v>
      </c>
      <c r="BC30" s="33">
        <v>37.1</v>
      </c>
      <c r="BD30" s="33">
        <v>36.700000000000003</v>
      </c>
      <c r="BE30" s="33">
        <v>36.700000000000003</v>
      </c>
      <c r="BF30" s="44">
        <v>6.3</v>
      </c>
      <c r="BG30" s="44">
        <v>6.3</v>
      </c>
      <c r="BH30" s="23"/>
      <c r="BI30" s="33">
        <v>36.200000000000003</v>
      </c>
      <c r="BJ30" s="33">
        <v>36.200000000000003</v>
      </c>
      <c r="BK30" s="33">
        <v>36.200000000000003</v>
      </c>
      <c r="BL30" s="33">
        <v>36.200000000000003</v>
      </c>
      <c r="BM30" s="23"/>
      <c r="BN30" s="33">
        <v>120.8</v>
      </c>
      <c r="BO30" s="33">
        <v>121</v>
      </c>
      <c r="BP30" s="23"/>
      <c r="BQ30" s="33">
        <v>36.799999999999997</v>
      </c>
      <c r="BR30" s="33">
        <v>36.799999999999997</v>
      </c>
      <c r="BS30" s="33">
        <v>36.4</v>
      </c>
      <c r="BT30" s="33">
        <v>36.4</v>
      </c>
      <c r="BU30" s="33">
        <v>6.3</v>
      </c>
      <c r="BV30" s="33">
        <v>6.3</v>
      </c>
      <c r="BW30" s="33">
        <v>0</v>
      </c>
      <c r="BX30" s="33">
        <v>0</v>
      </c>
      <c r="BY30" s="23"/>
      <c r="BZ30" s="33"/>
      <c r="CA30" s="23"/>
      <c r="CB30" s="23"/>
    </row>
    <row r="31" spans="1:82" s="5" customFormat="1">
      <c r="A31" s="20">
        <f>'Замер Актив 15 ИЮНЯ 2016'!A31</f>
        <v>42536</v>
      </c>
      <c r="B31" s="21" t="s">
        <v>60</v>
      </c>
      <c r="C31" s="22"/>
      <c r="D31" s="44">
        <v>36.799999999999997</v>
      </c>
      <c r="E31" s="44">
        <v>36.799999999999997</v>
      </c>
      <c r="F31" s="44">
        <v>36.5</v>
      </c>
      <c r="G31" s="44">
        <v>36.5</v>
      </c>
      <c r="H31" s="33">
        <v>0</v>
      </c>
      <c r="I31" s="33">
        <v>0</v>
      </c>
      <c r="J31" s="33">
        <v>6.3</v>
      </c>
      <c r="K31" s="33">
        <v>6.4</v>
      </c>
      <c r="L31" s="33">
        <v>6.2</v>
      </c>
      <c r="M31" s="33">
        <v>6.2</v>
      </c>
      <c r="N31" s="33"/>
      <c r="O31" s="33">
        <v>35.700000000000003</v>
      </c>
      <c r="P31" s="33">
        <v>36.200000000000003</v>
      </c>
      <c r="Q31" s="33"/>
      <c r="R31" s="33">
        <v>36.5</v>
      </c>
      <c r="S31" s="33">
        <v>36.5</v>
      </c>
      <c r="T31" s="33">
        <v>37</v>
      </c>
      <c r="U31" s="33">
        <v>37</v>
      </c>
      <c r="V31" s="33">
        <v>6.3</v>
      </c>
      <c r="W31" s="33">
        <v>6.3</v>
      </c>
      <c r="X31" s="33">
        <v>0</v>
      </c>
      <c r="Y31" s="33">
        <v>0</v>
      </c>
      <c r="Z31" s="23"/>
      <c r="AA31" s="33">
        <v>36.4</v>
      </c>
      <c r="AB31" s="33">
        <v>36.4</v>
      </c>
      <c r="AC31" s="33">
        <v>36.700000000000003</v>
      </c>
      <c r="AD31" s="33">
        <v>36.700000000000003</v>
      </c>
      <c r="AE31" s="44">
        <v>6.2</v>
      </c>
      <c r="AF31" s="44">
        <v>6.2</v>
      </c>
      <c r="AG31" s="33">
        <v>0</v>
      </c>
      <c r="AH31" s="33">
        <v>0</v>
      </c>
      <c r="AI31" s="23"/>
      <c r="AJ31" s="33">
        <v>35.799999999999997</v>
      </c>
      <c r="AK31" s="33">
        <v>35.799999999999997</v>
      </c>
      <c r="AL31" s="33">
        <v>36.5</v>
      </c>
      <c r="AM31" s="33">
        <v>36.5</v>
      </c>
      <c r="AN31" s="33">
        <v>6.2</v>
      </c>
      <c r="AO31" s="33">
        <v>6.1</v>
      </c>
      <c r="AP31" s="33">
        <v>0</v>
      </c>
      <c r="AQ31" s="33">
        <v>0</v>
      </c>
      <c r="AR31" s="23"/>
      <c r="AS31" s="33">
        <v>6.2</v>
      </c>
      <c r="AT31" s="33">
        <v>6.3</v>
      </c>
      <c r="AU31" s="23"/>
      <c r="AV31" s="44">
        <v>6.2</v>
      </c>
      <c r="AW31" s="44">
        <v>6.1</v>
      </c>
      <c r="AX31" s="33">
        <v>36.200000000000003</v>
      </c>
      <c r="AY31" s="33">
        <v>37.5</v>
      </c>
      <c r="AZ31" s="33">
        <v>37.5</v>
      </c>
      <c r="BA31" s="23"/>
      <c r="BB31" s="33">
        <v>37.1</v>
      </c>
      <c r="BC31" s="33">
        <v>37.1</v>
      </c>
      <c r="BD31" s="33">
        <v>36.799999999999997</v>
      </c>
      <c r="BE31" s="33">
        <v>36.799999999999997</v>
      </c>
      <c r="BF31" s="44">
        <v>6.3</v>
      </c>
      <c r="BG31" s="44">
        <v>6.3</v>
      </c>
      <c r="BH31" s="23"/>
      <c r="BI31" s="33">
        <v>36.200000000000003</v>
      </c>
      <c r="BJ31" s="33">
        <v>36.200000000000003</v>
      </c>
      <c r="BK31" s="33">
        <v>36.200000000000003</v>
      </c>
      <c r="BL31" s="33">
        <v>36.200000000000003</v>
      </c>
      <c r="BM31" s="23"/>
      <c r="BN31" s="33">
        <v>120.8</v>
      </c>
      <c r="BO31" s="33">
        <v>121</v>
      </c>
      <c r="BP31" s="23"/>
      <c r="BQ31" s="33">
        <v>36.799999999999997</v>
      </c>
      <c r="BR31" s="33">
        <v>36.799999999999997</v>
      </c>
      <c r="BS31" s="33">
        <v>36.4</v>
      </c>
      <c r="BT31" s="33">
        <v>36.4</v>
      </c>
      <c r="BU31" s="33">
        <v>6.3</v>
      </c>
      <c r="BV31" s="33">
        <v>6.3</v>
      </c>
      <c r="BW31" s="33">
        <v>0</v>
      </c>
      <c r="BX31" s="33">
        <v>0</v>
      </c>
      <c r="BY31" s="23"/>
      <c r="BZ31" s="33"/>
      <c r="CA31" s="23"/>
      <c r="CB31" s="23"/>
    </row>
    <row r="32" spans="1:82" s="5" customFormat="1">
      <c r="A32" s="20">
        <f>'Замер Актив 15 ИЮНЯ 2016'!A32</f>
        <v>42536</v>
      </c>
      <c r="B32" s="21" t="s">
        <v>61</v>
      </c>
      <c r="C32" s="22"/>
      <c r="D32" s="44">
        <v>36.700000000000003</v>
      </c>
      <c r="E32" s="44">
        <v>36.700000000000003</v>
      </c>
      <c r="F32" s="44">
        <v>36.5</v>
      </c>
      <c r="G32" s="44">
        <v>36.5</v>
      </c>
      <c r="H32" s="33">
        <v>0</v>
      </c>
      <c r="I32" s="33">
        <v>0</v>
      </c>
      <c r="J32" s="33">
        <v>6.3</v>
      </c>
      <c r="K32" s="33">
        <v>6.4</v>
      </c>
      <c r="L32" s="33">
        <v>6.2</v>
      </c>
      <c r="M32" s="33">
        <v>6.2</v>
      </c>
      <c r="N32" s="33"/>
      <c r="O32" s="33">
        <v>35.700000000000003</v>
      </c>
      <c r="P32" s="33">
        <v>36.200000000000003</v>
      </c>
      <c r="Q32" s="33"/>
      <c r="R32" s="33">
        <v>36.5</v>
      </c>
      <c r="S32" s="33">
        <v>36.5</v>
      </c>
      <c r="T32" s="33">
        <v>37</v>
      </c>
      <c r="U32" s="33">
        <v>37</v>
      </c>
      <c r="V32" s="33">
        <v>6.3</v>
      </c>
      <c r="W32" s="33">
        <v>6.3</v>
      </c>
      <c r="X32" s="33">
        <v>0</v>
      </c>
      <c r="Y32" s="33">
        <v>0</v>
      </c>
      <c r="Z32" s="23"/>
      <c r="AA32" s="33">
        <v>36.299999999999997</v>
      </c>
      <c r="AB32" s="33">
        <v>36.299999999999997</v>
      </c>
      <c r="AC32" s="33">
        <v>36.700000000000003</v>
      </c>
      <c r="AD32" s="33">
        <v>36.700000000000003</v>
      </c>
      <c r="AE32" s="44">
        <v>6.2</v>
      </c>
      <c r="AF32" s="44">
        <v>6.2</v>
      </c>
      <c r="AG32" s="33">
        <v>0</v>
      </c>
      <c r="AH32" s="33">
        <v>0</v>
      </c>
      <c r="AI32" s="23"/>
      <c r="AJ32" s="33">
        <v>35.799999999999997</v>
      </c>
      <c r="AK32" s="33">
        <v>35.799999999999997</v>
      </c>
      <c r="AL32" s="33">
        <v>36.5</v>
      </c>
      <c r="AM32" s="33">
        <v>36.5</v>
      </c>
      <c r="AN32" s="33">
        <v>6.2</v>
      </c>
      <c r="AO32" s="33">
        <v>6.1</v>
      </c>
      <c r="AP32" s="33">
        <v>0</v>
      </c>
      <c r="AQ32" s="33">
        <v>0</v>
      </c>
      <c r="AR32" s="23"/>
      <c r="AS32" s="33">
        <v>6.2</v>
      </c>
      <c r="AT32" s="33">
        <v>6.3</v>
      </c>
      <c r="AU32" s="23"/>
      <c r="AV32" s="44">
        <v>6.2</v>
      </c>
      <c r="AW32" s="44">
        <v>6.1</v>
      </c>
      <c r="AX32" s="33">
        <v>36.299999999999997</v>
      </c>
      <c r="AY32" s="33">
        <v>37.5</v>
      </c>
      <c r="AZ32" s="33">
        <v>37.5</v>
      </c>
      <c r="BA32" s="23"/>
      <c r="BB32" s="33">
        <v>37.1</v>
      </c>
      <c r="BC32" s="33">
        <v>37.1</v>
      </c>
      <c r="BD32" s="33">
        <v>36.799999999999997</v>
      </c>
      <c r="BE32" s="33">
        <v>36.799999999999997</v>
      </c>
      <c r="BF32" s="44">
        <v>6.3</v>
      </c>
      <c r="BG32" s="44">
        <v>6.3</v>
      </c>
      <c r="BH32" s="23"/>
      <c r="BI32" s="33">
        <v>36.200000000000003</v>
      </c>
      <c r="BJ32" s="33">
        <v>36.200000000000003</v>
      </c>
      <c r="BK32" s="33">
        <v>36.200000000000003</v>
      </c>
      <c r="BL32" s="33">
        <v>36.200000000000003</v>
      </c>
      <c r="BM32" s="23"/>
      <c r="BN32" s="33">
        <v>120.8</v>
      </c>
      <c r="BO32" s="33">
        <v>120.9</v>
      </c>
      <c r="BP32" s="23"/>
      <c r="BQ32" s="33">
        <v>36.799999999999997</v>
      </c>
      <c r="BR32" s="33">
        <v>36.799999999999997</v>
      </c>
      <c r="BS32" s="33">
        <v>36.4</v>
      </c>
      <c r="BT32" s="33">
        <v>36.4</v>
      </c>
      <c r="BU32" s="33">
        <v>6.3</v>
      </c>
      <c r="BV32" s="33">
        <v>6.3</v>
      </c>
      <c r="BW32" s="33">
        <v>0</v>
      </c>
      <c r="BX32" s="33">
        <v>0</v>
      </c>
      <c r="BY32" s="23"/>
      <c r="BZ32" s="33"/>
      <c r="CA32" s="23"/>
      <c r="CB32" s="23"/>
    </row>
    <row r="33" spans="1:80" s="5" customFormat="1">
      <c r="A33" s="20">
        <f>'Замер Актив 15 ИЮНЯ 2016'!A33</f>
        <v>42536</v>
      </c>
      <c r="B33" s="21" t="s">
        <v>62</v>
      </c>
      <c r="C33" s="22"/>
      <c r="D33" s="44">
        <v>36.700000000000003</v>
      </c>
      <c r="E33" s="44">
        <v>36.700000000000003</v>
      </c>
      <c r="F33" s="44">
        <v>36.4</v>
      </c>
      <c r="G33" s="44">
        <v>36.4</v>
      </c>
      <c r="H33" s="33">
        <v>0</v>
      </c>
      <c r="I33" s="33">
        <v>0</v>
      </c>
      <c r="J33" s="33">
        <v>6.3</v>
      </c>
      <c r="K33" s="33">
        <v>6.4</v>
      </c>
      <c r="L33" s="33">
        <v>6.2</v>
      </c>
      <c r="M33" s="33">
        <v>6.2</v>
      </c>
      <c r="N33" s="33"/>
      <c r="O33" s="33">
        <v>35.700000000000003</v>
      </c>
      <c r="P33" s="33">
        <v>36.200000000000003</v>
      </c>
      <c r="Q33" s="33"/>
      <c r="R33" s="33">
        <v>36.5</v>
      </c>
      <c r="S33" s="33">
        <v>36.5</v>
      </c>
      <c r="T33" s="33">
        <v>37</v>
      </c>
      <c r="U33" s="33">
        <v>37</v>
      </c>
      <c r="V33" s="33">
        <v>6.3</v>
      </c>
      <c r="W33" s="33">
        <v>6.3</v>
      </c>
      <c r="X33" s="33">
        <v>0</v>
      </c>
      <c r="Y33" s="33">
        <v>0</v>
      </c>
      <c r="Z33" s="23"/>
      <c r="AA33" s="33">
        <v>36.299999999999997</v>
      </c>
      <c r="AB33" s="33">
        <v>36.299999999999997</v>
      </c>
      <c r="AC33" s="33">
        <v>36.700000000000003</v>
      </c>
      <c r="AD33" s="33">
        <v>36.700000000000003</v>
      </c>
      <c r="AE33" s="44">
        <v>6.2</v>
      </c>
      <c r="AF33" s="44">
        <v>6.2</v>
      </c>
      <c r="AG33" s="33">
        <v>0</v>
      </c>
      <c r="AH33" s="33">
        <v>0</v>
      </c>
      <c r="AI33" s="23"/>
      <c r="AJ33" s="33">
        <v>35.799999999999997</v>
      </c>
      <c r="AK33" s="33">
        <v>35.799999999999997</v>
      </c>
      <c r="AL33" s="33">
        <v>36.4</v>
      </c>
      <c r="AM33" s="33">
        <v>36.4</v>
      </c>
      <c r="AN33" s="33">
        <v>6.2</v>
      </c>
      <c r="AO33" s="33">
        <v>6.1</v>
      </c>
      <c r="AP33" s="33">
        <v>0</v>
      </c>
      <c r="AQ33" s="33">
        <v>0</v>
      </c>
      <c r="AR33" s="23"/>
      <c r="AS33" s="33">
        <v>6.2</v>
      </c>
      <c r="AT33" s="33">
        <v>6.3</v>
      </c>
      <c r="AU33" s="23"/>
      <c r="AV33" s="44">
        <v>6.2</v>
      </c>
      <c r="AW33" s="44">
        <v>6</v>
      </c>
      <c r="AX33" s="33">
        <v>36.200000000000003</v>
      </c>
      <c r="AY33" s="33">
        <v>37.5</v>
      </c>
      <c r="AZ33" s="33">
        <v>37.5</v>
      </c>
      <c r="BA33" s="23"/>
      <c r="BB33" s="33">
        <v>37</v>
      </c>
      <c r="BC33" s="33">
        <v>37</v>
      </c>
      <c r="BD33" s="33">
        <v>36.799999999999997</v>
      </c>
      <c r="BE33" s="33">
        <v>36.799999999999997</v>
      </c>
      <c r="BF33" s="44">
        <v>6.3</v>
      </c>
      <c r="BG33" s="44">
        <v>6.3</v>
      </c>
      <c r="BH33" s="23"/>
      <c r="BI33" s="33">
        <v>36.200000000000003</v>
      </c>
      <c r="BJ33" s="33">
        <v>36.200000000000003</v>
      </c>
      <c r="BK33" s="33">
        <v>36.200000000000003</v>
      </c>
      <c r="BL33" s="33">
        <v>36.200000000000003</v>
      </c>
      <c r="BM33" s="23"/>
      <c r="BN33" s="33">
        <v>120.6</v>
      </c>
      <c r="BO33" s="33">
        <v>120.7</v>
      </c>
      <c r="BP33" s="23"/>
      <c r="BQ33" s="33">
        <v>36.799999999999997</v>
      </c>
      <c r="BR33" s="33">
        <v>36.799999999999997</v>
      </c>
      <c r="BS33" s="33">
        <v>36.4</v>
      </c>
      <c r="BT33" s="33">
        <v>36.4</v>
      </c>
      <c r="BU33" s="33">
        <v>6.3</v>
      </c>
      <c r="BV33" s="33">
        <v>6.3</v>
      </c>
      <c r="BW33" s="33">
        <v>0</v>
      </c>
      <c r="BX33" s="33">
        <v>0</v>
      </c>
      <c r="BY33" s="23"/>
      <c r="BZ33" s="33"/>
      <c r="CA33" s="23"/>
      <c r="CB33" s="23"/>
    </row>
    <row r="34" spans="1:80" s="5" customFormat="1">
      <c r="A34" s="20">
        <f>'Замер Актив 15 ИЮНЯ 2016'!A34</f>
        <v>42536</v>
      </c>
      <c r="B34" s="21" t="s">
        <v>63</v>
      </c>
      <c r="C34" s="22"/>
      <c r="D34" s="44">
        <v>36.799999999999997</v>
      </c>
      <c r="E34" s="44">
        <v>36.799999999999997</v>
      </c>
      <c r="F34" s="44">
        <v>36.5</v>
      </c>
      <c r="G34" s="44">
        <v>36.5</v>
      </c>
      <c r="H34" s="33">
        <v>0</v>
      </c>
      <c r="I34" s="33">
        <v>0</v>
      </c>
      <c r="J34" s="33">
        <v>6.3</v>
      </c>
      <c r="K34" s="33">
        <v>6.4</v>
      </c>
      <c r="L34" s="33">
        <v>6.2</v>
      </c>
      <c r="M34" s="33">
        <v>6.2</v>
      </c>
      <c r="N34" s="33"/>
      <c r="O34" s="33">
        <v>35.799999999999997</v>
      </c>
      <c r="P34" s="33">
        <v>36.200000000000003</v>
      </c>
      <c r="Q34" s="33"/>
      <c r="R34" s="33">
        <v>36.5</v>
      </c>
      <c r="S34" s="33">
        <v>36.5</v>
      </c>
      <c r="T34" s="33">
        <v>37.1</v>
      </c>
      <c r="U34" s="33">
        <v>37.1</v>
      </c>
      <c r="V34" s="33">
        <v>6.3</v>
      </c>
      <c r="W34" s="33">
        <v>6.3</v>
      </c>
      <c r="X34" s="33">
        <v>0</v>
      </c>
      <c r="Y34" s="33">
        <v>0</v>
      </c>
      <c r="Z34" s="23"/>
      <c r="AA34" s="33">
        <v>36.4</v>
      </c>
      <c r="AB34" s="33">
        <v>36.4</v>
      </c>
      <c r="AC34" s="33">
        <v>36.700000000000003</v>
      </c>
      <c r="AD34" s="33">
        <v>36.700000000000003</v>
      </c>
      <c r="AE34" s="44">
        <v>6.2</v>
      </c>
      <c r="AF34" s="44">
        <v>6.2</v>
      </c>
      <c r="AG34" s="33">
        <v>0</v>
      </c>
      <c r="AH34" s="33">
        <v>0</v>
      </c>
      <c r="AI34" s="23"/>
      <c r="AJ34" s="33">
        <v>35.799999999999997</v>
      </c>
      <c r="AK34" s="33">
        <v>35.799999999999997</v>
      </c>
      <c r="AL34" s="33">
        <v>36.5</v>
      </c>
      <c r="AM34" s="33">
        <v>36.5</v>
      </c>
      <c r="AN34" s="33">
        <v>6.2</v>
      </c>
      <c r="AO34" s="33">
        <v>6.1</v>
      </c>
      <c r="AP34" s="33">
        <v>0</v>
      </c>
      <c r="AQ34" s="33">
        <v>0</v>
      </c>
      <c r="AR34" s="23"/>
      <c r="AS34" s="33">
        <v>6.2</v>
      </c>
      <c r="AT34" s="33">
        <v>6.3</v>
      </c>
      <c r="AU34" s="23"/>
      <c r="AV34" s="44">
        <v>6.2</v>
      </c>
      <c r="AW34" s="44">
        <v>6.1</v>
      </c>
      <c r="AX34" s="33">
        <v>36.299999999999997</v>
      </c>
      <c r="AY34" s="33">
        <v>37.5</v>
      </c>
      <c r="AZ34" s="33">
        <v>37.5</v>
      </c>
      <c r="BA34" s="23"/>
      <c r="BB34" s="33">
        <v>37.1</v>
      </c>
      <c r="BC34" s="33">
        <v>37.1</v>
      </c>
      <c r="BD34" s="33">
        <v>36.5</v>
      </c>
      <c r="BE34" s="33">
        <v>36.5</v>
      </c>
      <c r="BF34" s="44">
        <v>6.3</v>
      </c>
      <c r="BG34" s="44">
        <v>6.3</v>
      </c>
      <c r="BH34" s="23"/>
      <c r="BI34" s="33">
        <v>36.200000000000003</v>
      </c>
      <c r="BJ34" s="33">
        <v>36.200000000000003</v>
      </c>
      <c r="BK34" s="33">
        <v>36.299999999999997</v>
      </c>
      <c r="BL34" s="33">
        <v>36.299999999999997</v>
      </c>
      <c r="BM34" s="23"/>
      <c r="BN34" s="33">
        <v>120.9</v>
      </c>
      <c r="BO34" s="33">
        <v>121</v>
      </c>
      <c r="BP34" s="23"/>
      <c r="BQ34" s="33">
        <v>36.799999999999997</v>
      </c>
      <c r="BR34" s="33">
        <v>36.799999999999997</v>
      </c>
      <c r="BS34" s="33">
        <v>36.4</v>
      </c>
      <c r="BT34" s="33">
        <v>36.4</v>
      </c>
      <c r="BU34" s="33">
        <v>6.3</v>
      </c>
      <c r="BV34" s="33">
        <v>6.3</v>
      </c>
      <c r="BW34" s="33">
        <v>0</v>
      </c>
      <c r="BX34" s="33">
        <v>0</v>
      </c>
      <c r="BY34" s="23"/>
      <c r="BZ34" s="33"/>
      <c r="CA34" s="23"/>
      <c r="CB34" s="23"/>
    </row>
    <row r="35" spans="1:80" s="5" customFormat="1">
      <c r="A35" s="24"/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6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</row>
    <row r="36" spans="1:80">
      <c r="A36" s="41"/>
      <c r="B36" s="41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42"/>
      <c r="O36" s="37"/>
      <c r="P36" s="37"/>
      <c r="Q36" s="37"/>
      <c r="R36" s="41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41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41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41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</row>
    <row r="37" spans="1:80">
      <c r="A37" s="2"/>
      <c r="B37" s="41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42"/>
      <c r="O37" s="37"/>
      <c r="P37" s="37"/>
      <c r="Q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</row>
    <row r="38" spans="1:80">
      <c r="A38" s="41"/>
      <c r="B38" s="41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42"/>
      <c r="O38" s="37"/>
      <c r="P38" s="37"/>
      <c r="Q38" s="37"/>
      <c r="R38" s="41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41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41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41" t="str">
        <f>'Замер Актив 15 ИЮНЯ 2016'!BN38</f>
        <v xml:space="preserve">Генеральный директор АО "Черногорэнерго"            ______________ С.Е.Савицкая    </v>
      </c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</row>
    <row r="39" spans="1:80">
      <c r="A39" s="2"/>
      <c r="K39" s="29"/>
    </row>
    <row r="40" spans="1:80">
      <c r="A40" s="2"/>
      <c r="K40" s="29"/>
    </row>
    <row r="41" spans="1:80">
      <c r="A41" s="2"/>
      <c r="K41" s="29"/>
    </row>
    <row r="42" spans="1:80">
      <c r="K42" s="29"/>
      <c r="R42" s="27"/>
      <c r="AJ42" s="27"/>
      <c r="AV42" s="27"/>
      <c r="BN42" s="27"/>
    </row>
    <row r="43" spans="1:80">
      <c r="K43" s="29"/>
      <c r="R43" s="27"/>
      <c r="AJ43" s="27"/>
      <c r="AV43" s="27"/>
      <c r="BN43" s="41" t="str">
        <f>'Замер Актив 15 ИЮНЯ 2016'!BN43</f>
        <v>Исп. Нач.ОСЭЭ АО "Черногорэнерго"______________А.Г.Ишбулдин</v>
      </c>
    </row>
    <row r="44" spans="1:80">
      <c r="K44" s="29"/>
      <c r="R44" s="27"/>
      <c r="AJ44" s="27"/>
      <c r="AV44" s="27"/>
      <c r="BN44" s="27" t="s">
        <v>69</v>
      </c>
    </row>
    <row r="45" spans="1:80">
      <c r="A45" s="2"/>
      <c r="H45" s="2" t="s">
        <v>70</v>
      </c>
      <c r="K45" s="29"/>
      <c r="S45" s="27"/>
      <c r="T45" s="27"/>
      <c r="Y45" s="2" t="s">
        <v>71</v>
      </c>
      <c r="AK45" s="27"/>
      <c r="AL45" s="27"/>
      <c r="AQ45" s="2" t="s">
        <v>72</v>
      </c>
      <c r="AW45" s="27"/>
      <c r="AX45" s="27"/>
      <c r="BC45" s="2" t="s">
        <v>73</v>
      </c>
      <c r="BO45" s="27"/>
      <c r="BP45" s="27"/>
      <c r="BQ45" s="2"/>
      <c r="BR45" s="2"/>
      <c r="BS45" s="2"/>
      <c r="BT45" s="2"/>
      <c r="BU45" s="2" t="s">
        <v>74</v>
      </c>
      <c r="BV45" s="2"/>
    </row>
    <row r="46" spans="1:80">
      <c r="A46" s="2"/>
      <c r="K46" s="29"/>
      <c r="S46" s="27"/>
      <c r="T46" s="27"/>
      <c r="AK46" s="27"/>
      <c r="AL46" s="27"/>
      <c r="AW46" s="27"/>
      <c r="AX46" s="27"/>
      <c r="BO46" s="27"/>
      <c r="BP46" s="27"/>
      <c r="BQ46" s="2"/>
      <c r="BR46" s="2"/>
      <c r="BS46" s="2"/>
      <c r="BT46" s="2"/>
      <c r="BU46" s="2"/>
      <c r="BV46" s="2"/>
    </row>
  </sheetData>
  <mergeCells count="28">
    <mergeCell ref="AJ8:AQ8"/>
    <mergeCell ref="BY8:BY9"/>
    <mergeCell ref="BZ8:BZ9"/>
    <mergeCell ref="CA8:CA9"/>
    <mergeCell ref="CB8:CB9"/>
    <mergeCell ref="BP8:BP9"/>
    <mergeCell ref="BQ8:BX8"/>
    <mergeCell ref="Q8:Q9"/>
    <mergeCell ref="R8:Y8"/>
    <mergeCell ref="Z8:Z9"/>
    <mergeCell ref="AA8:AH8"/>
    <mergeCell ref="AI8:AI9"/>
    <mergeCell ref="BH8:BH9"/>
    <mergeCell ref="BI8:BL8"/>
    <mergeCell ref="BM8:BM9"/>
    <mergeCell ref="BN8:BO8"/>
    <mergeCell ref="AR8:AR9"/>
    <mergeCell ref="AS8:AT8"/>
    <mergeCell ref="AU8:AU9"/>
    <mergeCell ref="AV8:AZ8"/>
    <mergeCell ref="BA8:BA9"/>
    <mergeCell ref="BB8:BG8"/>
    <mergeCell ref="O8:P8"/>
    <mergeCell ref="A8:A9"/>
    <mergeCell ref="B8:B9"/>
    <mergeCell ref="C8:C9"/>
    <mergeCell ref="D8:M8"/>
    <mergeCell ref="N8:N9"/>
  </mergeCells>
  <conditionalFormatting sqref="BQ35:BQ38 BO35:BO38 AQ35:AQ38 CB35:CB38">
    <cfRule type="cellIs" dxfId="79" priority="57" stopIfTrue="1" operator="equal">
      <formula>AQ$39</formula>
    </cfRule>
    <cfRule type="cellIs" dxfId="78" priority="58" stopIfTrue="1" operator="equal">
      <formula>#REF!</formula>
    </cfRule>
  </conditionalFormatting>
  <conditionalFormatting sqref="CA35:CA38">
    <cfRule type="cellIs" dxfId="77" priority="53" stopIfTrue="1" operator="equal">
      <formula>CA$39</formula>
    </cfRule>
    <cfRule type="cellIs" dxfId="76" priority="54" stopIfTrue="1" operator="equal">
      <formula>#REF!</formula>
    </cfRule>
  </conditionalFormatting>
  <conditionalFormatting sqref="BS35:BV38">
    <cfRule type="cellIs" dxfId="75" priority="51" stopIfTrue="1" operator="equal">
      <formula>BS$39</formula>
    </cfRule>
    <cfRule type="cellIs" dxfId="74" priority="52" stopIfTrue="1" operator="equal">
      <formula>#REF!</formula>
    </cfRule>
  </conditionalFormatting>
  <conditionalFormatting sqref="AX11:BE34 BH11:CB34 BA35:BA38 H11:AD34 AG11:AU34 AU35:AU38">
    <cfRule type="cellIs" dxfId="73" priority="49" stopIfTrue="1" operator="equal">
      <formula>#REF!</formula>
    </cfRule>
    <cfRule type="cellIs" dxfId="72" priority="50" stopIfTrue="1" operator="equal">
      <formula>#REF!</formula>
    </cfRule>
  </conditionalFormatting>
  <conditionalFormatting sqref="BW35:BY38">
    <cfRule type="cellIs" dxfId="71" priority="37" stopIfTrue="1" operator="equal">
      <formula>BW$39</formula>
    </cfRule>
    <cfRule type="cellIs" dxfId="70" priority="38" stopIfTrue="1" operator="equal">
      <formula>#REF!</formula>
    </cfRule>
  </conditionalFormatting>
  <conditionalFormatting sqref="BZ35:BZ38">
    <cfRule type="cellIs" dxfId="69" priority="85" stopIfTrue="1" operator="equal">
      <formula>BZ$39</formula>
    </cfRule>
    <cfRule type="cellIs" dxfId="68" priority="86" stopIfTrue="1" operator="equal">
      <formula>#REF!</formula>
    </cfRule>
  </conditionalFormatting>
  <conditionalFormatting sqref="BB35:BB38 L35:L38 BF35:BG38">
    <cfRule type="cellIs" dxfId="67" priority="99" stopIfTrue="1" operator="equal">
      <formula>L$39</formula>
    </cfRule>
    <cfRule type="cellIs" dxfId="66" priority="100" stopIfTrue="1" operator="equal">
      <formula>#REF!</formula>
    </cfRule>
  </conditionalFormatting>
  <conditionalFormatting sqref="U35:U38 AD35:AD38 AM35:AM38 H35:I38 BI35:BJ38 K35:K38 AX35:AX38 BM35:BM38 BN35">
    <cfRule type="cellIs" dxfId="65" priority="105" stopIfTrue="1" operator="equal">
      <formula>H$39</formula>
    </cfRule>
    <cfRule type="cellIs" dxfId="64" priority="106" stopIfTrue="1" operator="equal">
      <formula>#REF!</formula>
    </cfRule>
  </conditionalFormatting>
  <conditionalFormatting sqref="Z35:AB38 BK35:BK38 R35 C35:G38 M35:M38 AZ35:BA38 S35:S38 AI35:AI38 AK35:AK38 AJ35">
    <cfRule type="cellIs" dxfId="63" priority="123" stopIfTrue="1" operator="equal">
      <formula>C$39</formula>
    </cfRule>
    <cfRule type="cellIs" dxfId="62" priority="124" stopIfTrue="1" operator="equal">
      <formula>#REF!</formula>
    </cfRule>
  </conditionalFormatting>
  <conditionalFormatting sqref="V35:V38 AE35:AE38 AN35:AN38 BE35:BE38">
    <cfRule type="cellIs" dxfId="61" priority="143" stopIfTrue="1" operator="equal">
      <formula>V$39</formula>
    </cfRule>
    <cfRule type="cellIs" dxfId="60" priority="144" stopIfTrue="1" operator="equal">
      <formula>#REF!</formula>
    </cfRule>
  </conditionalFormatting>
  <conditionalFormatting sqref="W35:Y38 BH35:BH38 BL35:BL38 AF35:AH38 AO35:AP38">
    <cfRule type="cellIs" dxfId="59" priority="151" stopIfTrue="1" operator="equal">
      <formula>W$39</formula>
    </cfRule>
    <cfRule type="cellIs" dxfId="58" priority="152" stopIfTrue="1" operator="equal">
      <formula>#REF!</formula>
    </cfRule>
  </conditionalFormatting>
  <conditionalFormatting sqref="T35:T38 AC35:AC38 BR35:BR38">
    <cfRule type="cellIs" dxfId="57" priority="161" stopIfTrue="1" operator="equal">
      <formula>T$39</formula>
    </cfRule>
    <cfRule type="cellIs" dxfId="56" priority="162" stopIfTrue="1" operator="equal">
      <formula>#REF!</formula>
    </cfRule>
  </conditionalFormatting>
  <conditionalFormatting sqref="BC35:BC38">
    <cfRule type="cellIs" dxfId="55" priority="167" stopIfTrue="1" operator="equal">
      <formula>BC$39</formula>
    </cfRule>
    <cfRule type="cellIs" dxfId="54" priority="168" stopIfTrue="1" operator="equal">
      <formula>#REF!</formula>
    </cfRule>
  </conditionalFormatting>
  <conditionalFormatting sqref="BD35:BD38 BA35:BA38 O35:Q38 AR35:AR38">
    <cfRule type="cellIs" dxfId="53" priority="169" stopIfTrue="1" operator="equal">
      <formula>O$39</formula>
    </cfRule>
    <cfRule type="cellIs" dxfId="52" priority="170" stopIfTrue="1" operator="equal">
      <formula>#REF!</formula>
    </cfRule>
  </conditionalFormatting>
  <conditionalFormatting sqref="J35:J38">
    <cfRule type="cellIs" dxfId="51" priority="177" stopIfTrue="1" operator="equal">
      <formula>J$39</formula>
    </cfRule>
    <cfRule type="cellIs" dxfId="50" priority="178" stopIfTrue="1" operator="equal">
      <formula>#REF!</formula>
    </cfRule>
  </conditionalFormatting>
  <conditionalFormatting sqref="AY35:AY38 AS35:AU38">
    <cfRule type="cellIs" dxfId="49" priority="179" stopIfTrue="1" operator="equal">
      <formula>AS$39</formula>
    </cfRule>
    <cfRule type="cellIs" dxfId="48" priority="180" stopIfTrue="1" operator="equal">
      <formula>#REF!</formula>
    </cfRule>
  </conditionalFormatting>
  <conditionalFormatting sqref="N35:N38 BP35:BP38">
    <cfRule type="cellIs" dxfId="47" priority="183" stopIfTrue="1" operator="equal">
      <formula>N$39</formula>
    </cfRule>
    <cfRule type="cellIs" dxfId="46" priority="184" stopIfTrue="1" operator="equal">
      <formula>#REF!</formula>
    </cfRule>
  </conditionalFormatting>
  <conditionalFormatting sqref="AU35:AU38">
    <cfRule type="cellIs" dxfId="45" priority="187" stopIfTrue="1" operator="equal">
      <formula>AW$39</formula>
    </cfRule>
    <cfRule type="cellIs" dxfId="44" priority="188" stopIfTrue="1" operator="equal">
      <formula>#REF!</formula>
    </cfRule>
  </conditionalFormatting>
  <conditionalFormatting sqref="AL35:AL38">
    <cfRule type="cellIs" dxfId="43" priority="189" stopIfTrue="1" operator="equal">
      <formula>AL$39</formula>
    </cfRule>
    <cfRule type="cellIs" dxfId="42" priority="190" stopIfTrue="1" operator="equal">
      <formula>#REF!</formula>
    </cfRule>
  </conditionalFormatting>
  <conditionalFormatting sqref="AW35:AW38 AV35">
    <cfRule type="cellIs" dxfId="41" priority="191" stopIfTrue="1" operator="equal">
      <formula>#REF!</formula>
    </cfRule>
    <cfRule type="cellIs" dxfId="40" priority="192" stopIfTrue="1" operator="equal">
      <formula>#REF!</formula>
    </cfRule>
  </conditionalFormatting>
  <printOptions horizontalCentered="1" verticalCentered="1"/>
  <pageMargins left="0.68" right="0.74803149606299213" top="0.98425196850393704" bottom="0.77" header="0.51181102362204722" footer="0.51181102362204722"/>
  <pageSetup paperSize="9" scale="67" orientation="landscape" r:id="rId1"/>
  <headerFooter alignWithMargins="0"/>
  <colBreaks count="6" manualBreakCount="6">
    <brk id="14" max="44" man="1"/>
    <brk id="26" max="44" man="1"/>
    <brk id="35" max="42" man="1"/>
    <brk id="47" max="42" man="1"/>
    <brk id="65" max="42" man="1"/>
    <brk id="78" max="4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G46"/>
  <sheetViews>
    <sheetView tabSelected="1" topLeftCell="A7" workbookViewId="0">
      <selection activeCell="BO48" sqref="BO48"/>
    </sheetView>
  </sheetViews>
  <sheetFormatPr defaultColWidth="12.7109375" defaultRowHeight="12.75"/>
  <cols>
    <col min="1" max="1" width="11.42578125" style="27" customWidth="1"/>
    <col min="2" max="2" width="8" style="27" customWidth="1"/>
    <col min="3" max="3" width="10.42578125" style="27" customWidth="1"/>
    <col min="4" max="4" width="9.28515625" style="2" customWidth="1"/>
    <col min="5" max="5" width="9" style="2" customWidth="1"/>
    <col min="6" max="6" width="11.28515625" style="2" customWidth="1"/>
    <col min="7" max="7" width="9.140625" style="2" customWidth="1"/>
    <col min="8" max="9" width="7.7109375" style="2" bestFit="1" customWidth="1"/>
    <col min="10" max="10" width="11.28515625" style="2" customWidth="1"/>
    <col min="11" max="11" width="8.7109375" style="2" bestFit="1" customWidth="1"/>
    <col min="12" max="12" width="9.140625" style="2" customWidth="1"/>
    <col min="13" max="13" width="10.5703125" style="2" customWidth="1"/>
    <col min="14" max="14" width="11.7109375" style="2" bestFit="1" customWidth="1"/>
    <col min="15" max="15" width="10.85546875" style="5" bestFit="1" customWidth="1"/>
    <col min="16" max="17" width="10.7109375" style="5" customWidth="1"/>
    <col min="18" max="18" width="11.140625" style="2" customWidth="1"/>
    <col min="19" max="23" width="9.140625" style="2" customWidth="1"/>
    <col min="24" max="24" width="9.28515625" style="2" bestFit="1" customWidth="1"/>
    <col min="25" max="25" width="14.85546875" style="2" bestFit="1" customWidth="1"/>
    <col min="26" max="26" width="11.7109375" style="2" bestFit="1" customWidth="1"/>
    <col min="27" max="31" width="9.140625" style="2" customWidth="1"/>
    <col min="32" max="32" width="9.28515625" style="2" bestFit="1" customWidth="1"/>
    <col min="33" max="34" width="9.140625" style="2" customWidth="1"/>
    <col min="35" max="35" width="12.5703125" style="2" bestFit="1" customWidth="1"/>
    <col min="36" max="37" width="9.140625" style="2" customWidth="1"/>
    <col min="38" max="39" width="9.42578125" style="2" bestFit="1" customWidth="1"/>
    <col min="40" max="40" width="9.140625" style="2" bestFit="1" customWidth="1"/>
    <col min="41" max="41" width="9.42578125" style="2" bestFit="1" customWidth="1"/>
    <col min="42" max="42" width="8.28515625" style="2" bestFit="1" customWidth="1"/>
    <col min="43" max="43" width="9.42578125" style="2" customWidth="1"/>
    <col min="44" max="44" width="11.85546875" style="2" bestFit="1" customWidth="1"/>
    <col min="45" max="45" width="12.5703125" style="2" customWidth="1"/>
    <col min="46" max="47" width="14.42578125" style="2" customWidth="1"/>
    <col min="48" max="48" width="14.140625" style="2" customWidth="1"/>
    <col min="49" max="49" width="10.140625" style="2" customWidth="1"/>
    <col min="50" max="50" width="12.7109375" style="2" bestFit="1" customWidth="1"/>
    <col min="51" max="51" width="9.7109375" style="2" bestFit="1" customWidth="1"/>
    <col min="52" max="52" width="11.7109375" style="2" bestFit="1" customWidth="1"/>
    <col min="53" max="53" width="10.28515625" style="2" customWidth="1"/>
    <col min="54" max="54" width="8.85546875" style="2" bestFit="1" customWidth="1"/>
    <col min="55" max="55" width="10" style="2" bestFit="1" customWidth="1"/>
    <col min="56" max="58" width="9.42578125" style="2" bestFit="1" customWidth="1"/>
    <col min="59" max="59" width="8.85546875" style="2" customWidth="1"/>
    <col min="60" max="60" width="11.140625" style="2" customWidth="1"/>
    <col min="61" max="64" width="9.140625" style="2" customWidth="1"/>
    <col min="65" max="65" width="10.85546875" style="2" customWidth="1"/>
    <col min="66" max="67" width="10" style="2" bestFit="1" customWidth="1"/>
    <col min="68" max="68" width="11" style="2" customWidth="1"/>
    <col min="69" max="69" width="10.5703125" style="5" customWidth="1"/>
    <col min="70" max="70" width="10.5703125" style="5" bestFit="1" customWidth="1"/>
    <col min="71" max="75" width="11.42578125" style="5" customWidth="1"/>
    <col min="76" max="76" width="9.28515625" style="5" bestFit="1" customWidth="1"/>
    <col min="77" max="77" width="8.5703125" style="5" customWidth="1"/>
    <col min="78" max="78" width="10.7109375" style="5" bestFit="1" customWidth="1"/>
    <col min="79" max="79" width="10.7109375" style="5" customWidth="1"/>
    <col min="80" max="80" width="11.7109375" style="5" bestFit="1" customWidth="1"/>
    <col min="81" max="82" width="12.7109375" style="2"/>
    <col min="83" max="83" width="23.5703125" style="2" customWidth="1"/>
    <col min="84" max="84" width="12.7109375" style="2"/>
    <col min="85" max="85" width="12.85546875" style="2" bestFit="1" customWidth="1"/>
    <col min="86" max="16384" width="12.7109375" style="2"/>
  </cols>
  <sheetData>
    <row r="1" spans="1:83">
      <c r="A1" s="1"/>
      <c r="B1" s="1"/>
      <c r="C1" s="1"/>
      <c r="H1" s="3"/>
      <c r="I1" s="4"/>
    </row>
    <row r="2" spans="1:83" s="6" customFormat="1" ht="15.75">
      <c r="B2" s="7"/>
      <c r="C2" s="7"/>
      <c r="D2" s="7"/>
      <c r="E2" s="7"/>
      <c r="F2" s="7"/>
      <c r="G2" s="7"/>
      <c r="H2" s="7"/>
      <c r="I2" s="7" t="s">
        <v>0</v>
      </c>
      <c r="J2" s="7"/>
      <c r="K2" s="7"/>
      <c r="L2" s="7"/>
      <c r="M2" s="7"/>
      <c r="N2" s="7"/>
      <c r="O2" s="7"/>
      <c r="P2" s="7"/>
      <c r="Q2" s="7"/>
      <c r="R2" s="7"/>
      <c r="S2" s="7"/>
      <c r="U2" s="7"/>
      <c r="V2" s="7"/>
      <c r="AB2" s="7" t="str">
        <f>$I2</f>
        <v>СВОДНАЯ  ВЕДОМОСТЬ</v>
      </c>
      <c r="AQ2" s="7" t="str">
        <f>$I2</f>
        <v>СВОДНАЯ  ВЕДОМОСТЬ</v>
      </c>
      <c r="BD2" s="7" t="str">
        <f>$I2</f>
        <v>СВОДНАЯ  ВЕДОМОСТЬ</v>
      </c>
      <c r="BN2" s="7"/>
      <c r="BT2" s="7" t="str">
        <f>$I2</f>
        <v>СВОДНАЯ  ВЕДОМОСТЬ</v>
      </c>
      <c r="BZ2" s="38"/>
    </row>
    <row r="3" spans="1:83" s="6" customFormat="1" ht="15.75">
      <c r="B3" s="8"/>
      <c r="C3" s="8"/>
      <c r="D3" s="8"/>
      <c r="E3" s="8"/>
      <c r="F3" s="8"/>
      <c r="G3" s="8"/>
      <c r="H3" s="8"/>
      <c r="I3" s="8" t="s">
        <v>77</v>
      </c>
      <c r="J3" s="8"/>
      <c r="K3" s="8"/>
      <c r="L3" s="8"/>
      <c r="M3" s="8"/>
      <c r="N3" s="8"/>
      <c r="O3" s="8"/>
      <c r="P3" s="8"/>
      <c r="Q3" s="8"/>
      <c r="R3" s="8"/>
      <c r="S3" s="8"/>
      <c r="U3" s="8"/>
      <c r="V3" s="8"/>
      <c r="AB3" s="7" t="str">
        <f t="shared" ref="AB3:AB5" si="0">$I3</f>
        <v>РЕЗУЛЬТАТОВ  ЗАМЕРА  ПОТОКОРАСПРЕДЕЛЕНИЯ</v>
      </c>
      <c r="AQ3" s="7" t="str">
        <f t="shared" ref="AQ3:AQ5" si="1">$I3</f>
        <v>РЕЗУЛЬТАТОВ  ЗАМЕРА  ПОТОКОРАСПРЕДЕЛЕНИЯ</v>
      </c>
      <c r="BD3" s="7" t="str">
        <f t="shared" ref="BD3:BD5" si="2">$I3</f>
        <v>РЕЗУЛЬТАТОВ  ЗАМЕРА  ПОТОКОРАСПРЕДЕЛЕНИЯ</v>
      </c>
      <c r="BN3" s="8"/>
      <c r="BT3" s="7" t="str">
        <f t="shared" ref="BT3:BT5" si="3">$I3</f>
        <v>РЕЗУЛЬТАТОВ  ЗАМЕРА  ПОТОКОРАСПРЕДЕЛЕНИЯ</v>
      </c>
    </row>
    <row r="4" spans="1:83" s="9" customFormat="1" ht="15.75">
      <c r="B4" s="8"/>
      <c r="C4" s="8"/>
      <c r="D4" s="8"/>
      <c r="E4" s="8"/>
      <c r="F4" s="8"/>
      <c r="G4" s="8"/>
      <c r="H4" s="8"/>
      <c r="I4" s="8" t="s">
        <v>83</v>
      </c>
      <c r="J4" s="8"/>
      <c r="K4" s="8"/>
      <c r="L4" s="8"/>
      <c r="M4" s="8"/>
      <c r="N4" s="8"/>
      <c r="O4" s="8"/>
      <c r="P4" s="8"/>
      <c r="Q4" s="8"/>
      <c r="R4" s="8"/>
      <c r="S4" s="8"/>
      <c r="U4" s="8"/>
      <c r="V4" s="8"/>
      <c r="AB4" s="7" t="str">
        <f t="shared" si="0"/>
        <v xml:space="preserve">за  15 Июня 2016 года (время московское). </v>
      </c>
      <c r="AQ4" s="7" t="str">
        <f t="shared" si="1"/>
        <v xml:space="preserve">за  15 Июня 2016 года (время московское). </v>
      </c>
      <c r="BD4" s="7" t="str">
        <f t="shared" si="2"/>
        <v xml:space="preserve">за  15 Июня 2016 года (время московское). </v>
      </c>
      <c r="BN4" s="8"/>
      <c r="BT4" s="7" t="str">
        <f t="shared" si="3"/>
        <v xml:space="preserve">за  15 Июня 2016 года (время московское). </v>
      </c>
    </row>
    <row r="5" spans="1:83" s="10" customFormat="1" ht="15.75">
      <c r="B5" s="11"/>
      <c r="C5" s="11"/>
      <c r="D5" s="11"/>
      <c r="E5" s="11"/>
      <c r="F5" s="11"/>
      <c r="G5" s="11"/>
      <c r="H5" s="11"/>
      <c r="I5" s="11" t="s">
        <v>84</v>
      </c>
      <c r="J5" s="11"/>
      <c r="K5" s="11"/>
      <c r="L5" s="11"/>
      <c r="M5" s="11"/>
      <c r="N5" s="39"/>
      <c r="O5" s="11"/>
      <c r="P5" s="11"/>
      <c r="Q5" s="11"/>
      <c r="R5" s="11"/>
      <c r="S5" s="11"/>
      <c r="U5" s="11"/>
      <c r="V5" s="11"/>
      <c r="AB5" s="7" t="str">
        <f t="shared" si="0"/>
        <v>по АО  "Черногорэнерго".</v>
      </c>
      <c r="AQ5" s="7" t="str">
        <f t="shared" si="1"/>
        <v>по АО  "Черногорэнерго".</v>
      </c>
      <c r="BD5" s="7" t="str">
        <f t="shared" si="2"/>
        <v>по АО  "Черногорэнерго".</v>
      </c>
      <c r="BN5" s="11"/>
      <c r="BT5" s="7" t="str">
        <f t="shared" si="3"/>
        <v>по АО  "Черногорэнерго".</v>
      </c>
    </row>
    <row r="6" spans="1:83">
      <c r="A6" s="12"/>
      <c r="B6" s="12"/>
      <c r="C6" s="12"/>
      <c r="G6" s="13"/>
      <c r="AV6" s="14"/>
    </row>
    <row r="7" spans="1:83">
      <c r="A7" s="15"/>
      <c r="B7" s="15"/>
      <c r="C7" s="15"/>
      <c r="D7" s="15"/>
      <c r="E7" s="15"/>
      <c r="G7" s="15"/>
      <c r="H7" s="15"/>
    </row>
    <row r="8" spans="1:83" s="16" customFormat="1" ht="45" customHeight="1">
      <c r="A8" s="62" t="s">
        <v>2</v>
      </c>
      <c r="B8" s="63" t="s">
        <v>3</v>
      </c>
      <c r="C8" s="50" t="s">
        <v>4</v>
      </c>
      <c r="D8" s="52" t="s">
        <v>5</v>
      </c>
      <c r="E8" s="53"/>
      <c r="F8" s="53"/>
      <c r="G8" s="53"/>
      <c r="H8" s="53"/>
      <c r="I8" s="53"/>
      <c r="J8" s="53"/>
      <c r="K8" s="53"/>
      <c r="L8" s="53"/>
      <c r="M8" s="53"/>
      <c r="N8" s="50" t="s">
        <v>5</v>
      </c>
      <c r="O8" s="58" t="s">
        <v>6</v>
      </c>
      <c r="P8" s="59"/>
      <c r="Q8" s="60" t="s">
        <v>6</v>
      </c>
      <c r="R8" s="52" t="s">
        <v>7</v>
      </c>
      <c r="S8" s="53"/>
      <c r="T8" s="53"/>
      <c r="U8" s="53"/>
      <c r="V8" s="53"/>
      <c r="W8" s="53"/>
      <c r="X8" s="53"/>
      <c r="Y8" s="54"/>
      <c r="Z8" s="50" t="s">
        <v>8</v>
      </c>
      <c r="AA8" s="52" t="s">
        <v>9</v>
      </c>
      <c r="AB8" s="53"/>
      <c r="AC8" s="53"/>
      <c r="AD8" s="53"/>
      <c r="AE8" s="53"/>
      <c r="AF8" s="53"/>
      <c r="AG8" s="53"/>
      <c r="AH8" s="54"/>
      <c r="AI8" s="50" t="s">
        <v>10</v>
      </c>
      <c r="AJ8" s="51" t="s">
        <v>11</v>
      </c>
      <c r="AK8" s="51"/>
      <c r="AL8" s="51"/>
      <c r="AM8" s="51"/>
      <c r="AN8" s="51"/>
      <c r="AO8" s="51"/>
      <c r="AP8" s="51"/>
      <c r="AQ8" s="51"/>
      <c r="AR8" s="50" t="s">
        <v>12</v>
      </c>
      <c r="AS8" s="52" t="s">
        <v>13</v>
      </c>
      <c r="AT8" s="53"/>
      <c r="AU8" s="50" t="s">
        <v>13</v>
      </c>
      <c r="AV8" s="51" t="s">
        <v>14</v>
      </c>
      <c r="AW8" s="51"/>
      <c r="AX8" s="51"/>
      <c r="AY8" s="51"/>
      <c r="AZ8" s="51"/>
      <c r="BA8" s="50" t="s">
        <v>14</v>
      </c>
      <c r="BB8" s="51" t="s">
        <v>15</v>
      </c>
      <c r="BC8" s="51"/>
      <c r="BD8" s="51"/>
      <c r="BE8" s="51"/>
      <c r="BF8" s="51"/>
      <c r="BG8" s="51"/>
      <c r="BH8" s="50" t="s">
        <v>15</v>
      </c>
      <c r="BI8" s="52" t="s">
        <v>16</v>
      </c>
      <c r="BJ8" s="53"/>
      <c r="BK8" s="53"/>
      <c r="BL8" s="54"/>
      <c r="BM8" s="50" t="s">
        <v>16</v>
      </c>
      <c r="BN8" s="51" t="s">
        <v>17</v>
      </c>
      <c r="BO8" s="51"/>
      <c r="BP8" s="50" t="s">
        <v>17</v>
      </c>
      <c r="BQ8" s="55" t="s">
        <v>18</v>
      </c>
      <c r="BR8" s="56"/>
      <c r="BS8" s="56"/>
      <c r="BT8" s="56"/>
      <c r="BU8" s="56"/>
      <c r="BV8" s="56"/>
      <c r="BW8" s="56"/>
      <c r="BX8" s="57"/>
      <c r="BY8" s="50" t="s">
        <v>18</v>
      </c>
      <c r="BZ8" s="50"/>
      <c r="CA8" s="50"/>
      <c r="CB8" s="50"/>
    </row>
    <row r="9" spans="1:83" ht="25.5">
      <c r="A9" s="62"/>
      <c r="B9" s="63"/>
      <c r="C9" s="50"/>
      <c r="D9" s="17" t="s">
        <v>20</v>
      </c>
      <c r="E9" s="17" t="s">
        <v>21</v>
      </c>
      <c r="F9" s="17" t="s">
        <v>22</v>
      </c>
      <c r="G9" s="17" t="s">
        <v>23</v>
      </c>
      <c r="H9" s="17" t="s">
        <v>24</v>
      </c>
      <c r="I9" s="17" t="s">
        <v>25</v>
      </c>
      <c r="J9" s="17" t="s">
        <v>26</v>
      </c>
      <c r="K9" s="17" t="s">
        <v>27</v>
      </c>
      <c r="L9" s="17" t="s">
        <v>28</v>
      </c>
      <c r="M9" s="17" t="s">
        <v>29</v>
      </c>
      <c r="N9" s="50"/>
      <c r="O9" s="17" t="s">
        <v>30</v>
      </c>
      <c r="P9" s="17" t="s">
        <v>31</v>
      </c>
      <c r="Q9" s="61"/>
      <c r="R9" s="17" t="s">
        <v>20</v>
      </c>
      <c r="S9" s="17" t="s">
        <v>21</v>
      </c>
      <c r="T9" s="17" t="s">
        <v>22</v>
      </c>
      <c r="U9" s="17" t="s">
        <v>23</v>
      </c>
      <c r="V9" s="17" t="s">
        <v>32</v>
      </c>
      <c r="W9" s="17" t="s">
        <v>33</v>
      </c>
      <c r="X9" s="17" t="s">
        <v>24</v>
      </c>
      <c r="Y9" s="17" t="s">
        <v>25</v>
      </c>
      <c r="Z9" s="50"/>
      <c r="AA9" s="17" t="s">
        <v>20</v>
      </c>
      <c r="AB9" s="17" t="s">
        <v>21</v>
      </c>
      <c r="AC9" s="17" t="s">
        <v>22</v>
      </c>
      <c r="AD9" s="17" t="s">
        <v>23</v>
      </c>
      <c r="AE9" s="17" t="s">
        <v>32</v>
      </c>
      <c r="AF9" s="17" t="s">
        <v>33</v>
      </c>
      <c r="AG9" s="17" t="s">
        <v>24</v>
      </c>
      <c r="AH9" s="17" t="s">
        <v>25</v>
      </c>
      <c r="AI9" s="50"/>
      <c r="AJ9" s="17" t="s">
        <v>20</v>
      </c>
      <c r="AK9" s="17" t="s">
        <v>21</v>
      </c>
      <c r="AL9" s="17" t="s">
        <v>22</v>
      </c>
      <c r="AM9" s="17" t="s">
        <v>23</v>
      </c>
      <c r="AN9" s="17" t="s">
        <v>32</v>
      </c>
      <c r="AO9" s="17" t="s">
        <v>33</v>
      </c>
      <c r="AP9" s="17" t="s">
        <v>24</v>
      </c>
      <c r="AQ9" s="17" t="s">
        <v>25</v>
      </c>
      <c r="AR9" s="50"/>
      <c r="AS9" s="17" t="s">
        <v>34</v>
      </c>
      <c r="AT9" s="17" t="s">
        <v>65</v>
      </c>
      <c r="AU9" s="50"/>
      <c r="AV9" s="17" t="s">
        <v>67</v>
      </c>
      <c r="AW9" s="17" t="s">
        <v>68</v>
      </c>
      <c r="AX9" s="17" t="s">
        <v>20</v>
      </c>
      <c r="AY9" s="17" t="s">
        <v>22</v>
      </c>
      <c r="AZ9" s="17" t="s">
        <v>23</v>
      </c>
      <c r="BA9" s="50"/>
      <c r="BB9" s="17" t="s">
        <v>20</v>
      </c>
      <c r="BC9" s="17" t="s">
        <v>35</v>
      </c>
      <c r="BD9" s="17" t="s">
        <v>22</v>
      </c>
      <c r="BE9" s="17" t="s">
        <v>23</v>
      </c>
      <c r="BF9" s="17" t="s">
        <v>32</v>
      </c>
      <c r="BG9" s="17" t="s">
        <v>33</v>
      </c>
      <c r="BH9" s="50"/>
      <c r="BI9" s="17" t="s">
        <v>20</v>
      </c>
      <c r="BJ9" s="17" t="s">
        <v>21</v>
      </c>
      <c r="BK9" s="17" t="s">
        <v>22</v>
      </c>
      <c r="BL9" s="17" t="s">
        <v>23</v>
      </c>
      <c r="BM9" s="50"/>
      <c r="BN9" s="17" t="s">
        <v>36</v>
      </c>
      <c r="BO9" s="17" t="s">
        <v>37</v>
      </c>
      <c r="BP9" s="50"/>
      <c r="BQ9" s="17" t="s">
        <v>20</v>
      </c>
      <c r="BR9" s="17" t="s">
        <v>21</v>
      </c>
      <c r="BS9" s="17" t="s">
        <v>22</v>
      </c>
      <c r="BT9" s="17" t="s">
        <v>23</v>
      </c>
      <c r="BU9" s="17" t="s">
        <v>32</v>
      </c>
      <c r="BV9" s="17" t="s">
        <v>33</v>
      </c>
      <c r="BW9" s="17" t="s">
        <v>24</v>
      </c>
      <c r="BX9" s="17" t="s">
        <v>25</v>
      </c>
      <c r="BY9" s="50"/>
      <c r="BZ9" s="50"/>
      <c r="CA9" s="50"/>
      <c r="CB9" s="50"/>
    </row>
    <row r="10" spans="1:83" s="5" customFormat="1" ht="12" customHeight="1">
      <c r="A10" s="18"/>
      <c r="B10" s="19" t="s">
        <v>38</v>
      </c>
      <c r="C10" s="19"/>
      <c r="D10" s="19" t="s">
        <v>76</v>
      </c>
      <c r="E10" s="19" t="s">
        <v>76</v>
      </c>
      <c r="F10" s="19" t="s">
        <v>76</v>
      </c>
      <c r="G10" s="19" t="s">
        <v>76</v>
      </c>
      <c r="H10" s="19" t="s">
        <v>76</v>
      </c>
      <c r="I10" s="19" t="s">
        <v>76</v>
      </c>
      <c r="J10" s="19" t="s">
        <v>76</v>
      </c>
      <c r="K10" s="19" t="s">
        <v>76</v>
      </c>
      <c r="L10" s="19" t="s">
        <v>76</v>
      </c>
      <c r="M10" s="19" t="s">
        <v>76</v>
      </c>
      <c r="N10" s="19"/>
      <c r="O10" s="19" t="s">
        <v>76</v>
      </c>
      <c r="P10" s="19" t="s">
        <v>76</v>
      </c>
      <c r="Q10" s="19"/>
      <c r="R10" s="19" t="s">
        <v>76</v>
      </c>
      <c r="S10" s="19" t="s">
        <v>76</v>
      </c>
      <c r="T10" s="19" t="s">
        <v>76</v>
      </c>
      <c r="U10" s="19" t="s">
        <v>76</v>
      </c>
      <c r="V10" s="19" t="s">
        <v>76</v>
      </c>
      <c r="W10" s="19" t="s">
        <v>76</v>
      </c>
      <c r="X10" s="19" t="s">
        <v>76</v>
      </c>
      <c r="Y10" s="19" t="s">
        <v>76</v>
      </c>
      <c r="Z10" s="19"/>
      <c r="AA10" s="19" t="s">
        <v>76</v>
      </c>
      <c r="AB10" s="19" t="s">
        <v>76</v>
      </c>
      <c r="AC10" s="19" t="s">
        <v>76</v>
      </c>
      <c r="AD10" s="19" t="s">
        <v>76</v>
      </c>
      <c r="AE10" s="19" t="s">
        <v>76</v>
      </c>
      <c r="AF10" s="19" t="s">
        <v>76</v>
      </c>
      <c r="AG10" s="19" t="s">
        <v>76</v>
      </c>
      <c r="AH10" s="19" t="s">
        <v>76</v>
      </c>
      <c r="AI10" s="19"/>
      <c r="AJ10" s="19" t="s">
        <v>76</v>
      </c>
      <c r="AK10" s="19" t="s">
        <v>76</v>
      </c>
      <c r="AL10" s="19" t="s">
        <v>76</v>
      </c>
      <c r="AM10" s="19" t="s">
        <v>76</v>
      </c>
      <c r="AN10" s="19" t="s">
        <v>76</v>
      </c>
      <c r="AO10" s="19" t="s">
        <v>76</v>
      </c>
      <c r="AP10" s="19" t="s">
        <v>76</v>
      </c>
      <c r="AQ10" s="19" t="s">
        <v>76</v>
      </c>
      <c r="AR10" s="19"/>
      <c r="AS10" s="19" t="s">
        <v>76</v>
      </c>
      <c r="AT10" s="19" t="s">
        <v>76</v>
      </c>
      <c r="AU10" s="19"/>
      <c r="AV10" s="19" t="s">
        <v>76</v>
      </c>
      <c r="AW10" s="19" t="s">
        <v>76</v>
      </c>
      <c r="AX10" s="19" t="s">
        <v>76</v>
      </c>
      <c r="AY10" s="19" t="s">
        <v>76</v>
      </c>
      <c r="AZ10" s="19" t="s">
        <v>76</v>
      </c>
      <c r="BA10" s="19"/>
      <c r="BB10" s="19" t="s">
        <v>76</v>
      </c>
      <c r="BC10" s="19" t="s">
        <v>76</v>
      </c>
      <c r="BD10" s="19" t="s">
        <v>76</v>
      </c>
      <c r="BE10" s="19" t="s">
        <v>76</v>
      </c>
      <c r="BF10" s="19" t="s">
        <v>76</v>
      </c>
      <c r="BG10" s="19" t="s">
        <v>76</v>
      </c>
      <c r="BH10" s="19"/>
      <c r="BI10" s="19" t="s">
        <v>76</v>
      </c>
      <c r="BJ10" s="19" t="s">
        <v>76</v>
      </c>
      <c r="BK10" s="19" t="s">
        <v>76</v>
      </c>
      <c r="BL10" s="19" t="s">
        <v>76</v>
      </c>
      <c r="BM10" s="19"/>
      <c r="BN10" s="19" t="s">
        <v>76</v>
      </c>
      <c r="BO10" s="19" t="s">
        <v>76</v>
      </c>
      <c r="BP10" s="19"/>
      <c r="BQ10" s="19" t="s">
        <v>76</v>
      </c>
      <c r="BR10" s="19" t="s">
        <v>76</v>
      </c>
      <c r="BS10" s="19" t="s">
        <v>76</v>
      </c>
      <c r="BT10" s="19" t="s">
        <v>76</v>
      </c>
      <c r="BU10" s="19" t="s">
        <v>76</v>
      </c>
      <c r="BV10" s="19" t="s">
        <v>76</v>
      </c>
      <c r="BW10" s="19" t="s">
        <v>76</v>
      </c>
      <c r="BX10" s="19" t="s">
        <v>76</v>
      </c>
      <c r="BY10" s="19"/>
      <c r="BZ10" s="19"/>
      <c r="CA10" s="19"/>
      <c r="CB10" s="19"/>
    </row>
    <row r="11" spans="1:83" s="5" customFormat="1" ht="12.75" customHeight="1">
      <c r="A11" s="20">
        <f>'Замер Актив 15 ИЮНЯ 2016'!A11</f>
        <v>42536</v>
      </c>
      <c r="B11" s="21" t="s">
        <v>40</v>
      </c>
      <c r="C11" s="22"/>
      <c r="D11" s="46">
        <v>0</v>
      </c>
      <c r="E11" s="46">
        <v>90</v>
      </c>
      <c r="F11" s="46">
        <v>106</v>
      </c>
      <c r="G11" s="46">
        <v>38</v>
      </c>
      <c r="H11" s="48">
        <v>0</v>
      </c>
      <c r="I11" s="48">
        <v>0</v>
      </c>
      <c r="J11" s="48">
        <v>50</v>
      </c>
      <c r="K11" s="48">
        <v>17</v>
      </c>
      <c r="L11" s="48">
        <v>707</v>
      </c>
      <c r="M11" s="48">
        <v>744</v>
      </c>
      <c r="N11" s="48"/>
      <c r="O11" s="48">
        <v>160</v>
      </c>
      <c r="P11" s="48">
        <v>77</v>
      </c>
      <c r="Q11" s="48"/>
      <c r="R11" s="48">
        <v>35</v>
      </c>
      <c r="S11" s="48">
        <v>0</v>
      </c>
      <c r="T11" s="48">
        <v>16</v>
      </c>
      <c r="U11" s="48">
        <v>0</v>
      </c>
      <c r="V11" s="48">
        <v>317</v>
      </c>
      <c r="W11" s="48">
        <v>0</v>
      </c>
      <c r="X11" s="48">
        <v>0</v>
      </c>
      <c r="Y11" s="48">
        <v>0</v>
      </c>
      <c r="Z11" s="49"/>
      <c r="AA11" s="48">
        <v>122</v>
      </c>
      <c r="AB11" s="48">
        <v>85</v>
      </c>
      <c r="AC11" s="48">
        <v>125</v>
      </c>
      <c r="AD11" s="48">
        <v>130</v>
      </c>
      <c r="AE11" s="46">
        <v>446</v>
      </c>
      <c r="AF11" s="46">
        <v>448</v>
      </c>
      <c r="AG11" s="48">
        <v>0</v>
      </c>
      <c r="AH11" s="48">
        <v>0</v>
      </c>
      <c r="AI11" s="49"/>
      <c r="AJ11" s="48">
        <v>41</v>
      </c>
      <c r="AK11" s="48">
        <v>91</v>
      </c>
      <c r="AL11" s="48">
        <v>51</v>
      </c>
      <c r="AM11" s="48">
        <v>131</v>
      </c>
      <c r="AN11" s="48">
        <v>817</v>
      </c>
      <c r="AO11" s="48">
        <v>501</v>
      </c>
      <c r="AP11" s="48">
        <v>0</v>
      </c>
      <c r="AQ11" s="48">
        <v>0</v>
      </c>
      <c r="AR11" s="49"/>
      <c r="AS11" s="48">
        <v>137</v>
      </c>
      <c r="AT11" s="48">
        <v>44</v>
      </c>
      <c r="AU11" s="49"/>
      <c r="AV11" s="46">
        <v>0</v>
      </c>
      <c r="AW11" s="46">
        <v>0</v>
      </c>
      <c r="AX11" s="48">
        <v>136</v>
      </c>
      <c r="AY11" s="48">
        <v>139</v>
      </c>
      <c r="AZ11" s="48">
        <v>0</v>
      </c>
      <c r="BA11" s="49"/>
      <c r="BB11" s="48">
        <v>41</v>
      </c>
      <c r="BC11" s="48">
        <v>46</v>
      </c>
      <c r="BD11" s="48">
        <v>48</v>
      </c>
      <c r="BE11" s="48">
        <v>78</v>
      </c>
      <c r="BF11" s="46">
        <v>347</v>
      </c>
      <c r="BG11" s="46">
        <v>400</v>
      </c>
      <c r="BH11" s="49"/>
      <c r="BI11" s="48">
        <v>11</v>
      </c>
      <c r="BJ11" s="48">
        <v>5</v>
      </c>
      <c r="BK11" s="48">
        <v>9</v>
      </c>
      <c r="BL11" s="48">
        <v>5</v>
      </c>
      <c r="BM11" s="49"/>
      <c r="BN11" s="48">
        <v>74</v>
      </c>
      <c r="BO11" s="48">
        <v>58</v>
      </c>
      <c r="BP11" s="49"/>
      <c r="BQ11" s="48">
        <v>35</v>
      </c>
      <c r="BR11" s="48">
        <v>16</v>
      </c>
      <c r="BS11" s="48">
        <v>28</v>
      </c>
      <c r="BT11" s="48">
        <v>47</v>
      </c>
      <c r="BU11" s="48">
        <v>187</v>
      </c>
      <c r="BV11" s="48">
        <v>15</v>
      </c>
      <c r="BW11" s="48">
        <v>0</v>
      </c>
      <c r="BX11" s="48">
        <v>0</v>
      </c>
      <c r="BY11" s="23"/>
      <c r="BZ11" s="33"/>
      <c r="CA11" s="23"/>
      <c r="CB11" s="23"/>
      <c r="CC11" s="31"/>
      <c r="CE11" s="43"/>
    </row>
    <row r="12" spans="1:83" s="5" customFormat="1" ht="12.75" customHeight="1">
      <c r="A12" s="20">
        <f>'Замер Актив 15 ИЮНЯ 2016'!A12</f>
        <v>42536</v>
      </c>
      <c r="B12" s="21" t="s">
        <v>41</v>
      </c>
      <c r="C12" s="22"/>
      <c r="D12" s="46">
        <v>0</v>
      </c>
      <c r="E12" s="46">
        <v>90</v>
      </c>
      <c r="F12" s="46">
        <v>106</v>
      </c>
      <c r="G12" s="46">
        <v>38</v>
      </c>
      <c r="H12" s="48">
        <v>0</v>
      </c>
      <c r="I12" s="48">
        <v>0</v>
      </c>
      <c r="J12" s="48">
        <v>50</v>
      </c>
      <c r="K12" s="48">
        <v>17</v>
      </c>
      <c r="L12" s="48">
        <v>706</v>
      </c>
      <c r="M12" s="48">
        <v>744</v>
      </c>
      <c r="N12" s="48"/>
      <c r="O12" s="48">
        <v>161</v>
      </c>
      <c r="P12" s="48">
        <v>77</v>
      </c>
      <c r="Q12" s="48"/>
      <c r="R12" s="48">
        <v>36</v>
      </c>
      <c r="S12" s="48">
        <v>0</v>
      </c>
      <c r="T12" s="48">
        <v>17</v>
      </c>
      <c r="U12" s="48">
        <v>0</v>
      </c>
      <c r="V12" s="48">
        <v>317</v>
      </c>
      <c r="W12" s="48">
        <v>0</v>
      </c>
      <c r="X12" s="48">
        <v>0</v>
      </c>
      <c r="Y12" s="48">
        <v>0</v>
      </c>
      <c r="Z12" s="49"/>
      <c r="AA12" s="48">
        <v>122</v>
      </c>
      <c r="AB12" s="48">
        <v>85</v>
      </c>
      <c r="AC12" s="48">
        <v>124</v>
      </c>
      <c r="AD12" s="48">
        <v>130</v>
      </c>
      <c r="AE12" s="46">
        <v>446</v>
      </c>
      <c r="AF12" s="46">
        <v>449</v>
      </c>
      <c r="AG12" s="48">
        <v>0</v>
      </c>
      <c r="AH12" s="48">
        <v>0</v>
      </c>
      <c r="AI12" s="49"/>
      <c r="AJ12" s="48">
        <v>41</v>
      </c>
      <c r="AK12" s="48">
        <v>91</v>
      </c>
      <c r="AL12" s="48">
        <v>51</v>
      </c>
      <c r="AM12" s="48">
        <v>131</v>
      </c>
      <c r="AN12" s="48">
        <v>815</v>
      </c>
      <c r="AO12" s="48">
        <v>501</v>
      </c>
      <c r="AP12" s="48">
        <v>0</v>
      </c>
      <c r="AQ12" s="48">
        <v>0</v>
      </c>
      <c r="AR12" s="49"/>
      <c r="AS12" s="48">
        <v>153</v>
      </c>
      <c r="AT12" s="48">
        <v>45</v>
      </c>
      <c r="AU12" s="49"/>
      <c r="AV12" s="46">
        <v>0</v>
      </c>
      <c r="AW12" s="46">
        <v>0</v>
      </c>
      <c r="AX12" s="48">
        <v>136</v>
      </c>
      <c r="AY12" s="48">
        <v>139</v>
      </c>
      <c r="AZ12" s="48">
        <v>0</v>
      </c>
      <c r="BA12" s="49"/>
      <c r="BB12" s="48">
        <v>40</v>
      </c>
      <c r="BC12" s="48">
        <v>45</v>
      </c>
      <c r="BD12" s="48">
        <v>48</v>
      </c>
      <c r="BE12" s="48">
        <v>77</v>
      </c>
      <c r="BF12" s="46">
        <v>349</v>
      </c>
      <c r="BG12" s="46">
        <v>401</v>
      </c>
      <c r="BH12" s="49"/>
      <c r="BI12" s="48">
        <v>11</v>
      </c>
      <c r="BJ12" s="48">
        <v>5</v>
      </c>
      <c r="BK12" s="48">
        <v>9</v>
      </c>
      <c r="BL12" s="48">
        <v>5</v>
      </c>
      <c r="BM12" s="49"/>
      <c r="BN12" s="48">
        <v>74</v>
      </c>
      <c r="BO12" s="48">
        <v>57</v>
      </c>
      <c r="BP12" s="49"/>
      <c r="BQ12" s="48">
        <v>35</v>
      </c>
      <c r="BR12" s="48">
        <v>17</v>
      </c>
      <c r="BS12" s="48">
        <v>28</v>
      </c>
      <c r="BT12" s="48">
        <v>48</v>
      </c>
      <c r="BU12" s="48">
        <v>187</v>
      </c>
      <c r="BV12" s="48">
        <v>15</v>
      </c>
      <c r="BW12" s="48">
        <v>0</v>
      </c>
      <c r="BX12" s="48">
        <v>0</v>
      </c>
      <c r="BY12" s="23"/>
      <c r="BZ12" s="33"/>
      <c r="CA12" s="23"/>
      <c r="CB12" s="23"/>
      <c r="CC12" s="31"/>
      <c r="CE12" s="43"/>
    </row>
    <row r="13" spans="1:83" s="5" customFormat="1" ht="12.75" customHeight="1">
      <c r="A13" s="20">
        <f>'Замер Актив 15 ИЮНЯ 2016'!A13</f>
        <v>42536</v>
      </c>
      <c r="B13" s="21" t="s">
        <v>42</v>
      </c>
      <c r="C13" s="22"/>
      <c r="D13" s="46">
        <v>0</v>
      </c>
      <c r="E13" s="46">
        <v>90</v>
      </c>
      <c r="F13" s="46">
        <v>105</v>
      </c>
      <c r="G13" s="46">
        <v>38</v>
      </c>
      <c r="H13" s="48">
        <v>0</v>
      </c>
      <c r="I13" s="48">
        <v>0</v>
      </c>
      <c r="J13" s="48">
        <v>50</v>
      </c>
      <c r="K13" s="48">
        <v>17</v>
      </c>
      <c r="L13" s="48">
        <v>706</v>
      </c>
      <c r="M13" s="48">
        <v>732</v>
      </c>
      <c r="N13" s="48"/>
      <c r="O13" s="48">
        <v>161</v>
      </c>
      <c r="P13" s="48">
        <v>78</v>
      </c>
      <c r="Q13" s="48"/>
      <c r="R13" s="48">
        <v>36</v>
      </c>
      <c r="S13" s="48">
        <v>0</v>
      </c>
      <c r="T13" s="48">
        <v>15</v>
      </c>
      <c r="U13" s="48">
        <v>0</v>
      </c>
      <c r="V13" s="48">
        <v>317</v>
      </c>
      <c r="W13" s="48">
        <v>0</v>
      </c>
      <c r="X13" s="48">
        <v>0</v>
      </c>
      <c r="Y13" s="48">
        <v>0</v>
      </c>
      <c r="Z13" s="49"/>
      <c r="AA13" s="48">
        <v>123</v>
      </c>
      <c r="AB13" s="48">
        <v>85</v>
      </c>
      <c r="AC13" s="48">
        <v>125</v>
      </c>
      <c r="AD13" s="48">
        <v>130</v>
      </c>
      <c r="AE13" s="46">
        <v>446</v>
      </c>
      <c r="AF13" s="46">
        <v>449</v>
      </c>
      <c r="AG13" s="48">
        <v>0</v>
      </c>
      <c r="AH13" s="48">
        <v>0</v>
      </c>
      <c r="AI13" s="49"/>
      <c r="AJ13" s="48">
        <v>41</v>
      </c>
      <c r="AK13" s="48">
        <v>91</v>
      </c>
      <c r="AL13" s="48">
        <v>51</v>
      </c>
      <c r="AM13" s="48">
        <v>131</v>
      </c>
      <c r="AN13" s="48">
        <v>816</v>
      </c>
      <c r="AO13" s="48">
        <v>501</v>
      </c>
      <c r="AP13" s="48">
        <v>0</v>
      </c>
      <c r="AQ13" s="48">
        <v>0</v>
      </c>
      <c r="AR13" s="49"/>
      <c r="AS13" s="48">
        <v>153</v>
      </c>
      <c r="AT13" s="48">
        <v>44</v>
      </c>
      <c r="AU13" s="49"/>
      <c r="AV13" s="46">
        <v>0</v>
      </c>
      <c r="AW13" s="46">
        <v>0</v>
      </c>
      <c r="AX13" s="48">
        <v>137</v>
      </c>
      <c r="AY13" s="48">
        <v>139</v>
      </c>
      <c r="AZ13" s="48">
        <v>0</v>
      </c>
      <c r="BA13" s="49"/>
      <c r="BB13" s="48">
        <v>41</v>
      </c>
      <c r="BC13" s="48">
        <v>45</v>
      </c>
      <c r="BD13" s="48">
        <v>48</v>
      </c>
      <c r="BE13" s="48">
        <v>78</v>
      </c>
      <c r="BF13" s="46">
        <v>346</v>
      </c>
      <c r="BG13" s="46">
        <v>401</v>
      </c>
      <c r="BH13" s="49"/>
      <c r="BI13" s="48">
        <v>11</v>
      </c>
      <c r="BJ13" s="48">
        <v>5</v>
      </c>
      <c r="BK13" s="48">
        <v>9</v>
      </c>
      <c r="BL13" s="48">
        <v>5</v>
      </c>
      <c r="BM13" s="49"/>
      <c r="BN13" s="48">
        <v>75</v>
      </c>
      <c r="BO13" s="48">
        <v>58</v>
      </c>
      <c r="BP13" s="49"/>
      <c r="BQ13" s="48">
        <v>35</v>
      </c>
      <c r="BR13" s="48">
        <v>16</v>
      </c>
      <c r="BS13" s="48">
        <v>28</v>
      </c>
      <c r="BT13" s="48">
        <v>47</v>
      </c>
      <c r="BU13" s="48">
        <v>187</v>
      </c>
      <c r="BV13" s="48">
        <v>16</v>
      </c>
      <c r="BW13" s="48">
        <v>0</v>
      </c>
      <c r="BX13" s="48">
        <v>0</v>
      </c>
      <c r="BY13" s="23"/>
      <c r="BZ13" s="33"/>
      <c r="CA13" s="23"/>
      <c r="CB13" s="23"/>
      <c r="CC13" s="31"/>
      <c r="CE13" s="43"/>
    </row>
    <row r="14" spans="1:83" s="5" customFormat="1" ht="12.75" customHeight="1">
      <c r="A14" s="20">
        <f>'Замер Актив 15 ИЮНЯ 2016'!A14</f>
        <v>42536</v>
      </c>
      <c r="B14" s="21" t="s">
        <v>43</v>
      </c>
      <c r="C14" s="22"/>
      <c r="D14" s="46">
        <v>0</v>
      </c>
      <c r="E14" s="46">
        <v>90</v>
      </c>
      <c r="F14" s="46">
        <v>105</v>
      </c>
      <c r="G14" s="46">
        <v>38</v>
      </c>
      <c r="H14" s="48">
        <v>0</v>
      </c>
      <c r="I14" s="48">
        <v>0</v>
      </c>
      <c r="J14" s="48">
        <v>51</v>
      </c>
      <c r="K14" s="48">
        <v>19</v>
      </c>
      <c r="L14" s="48">
        <v>706</v>
      </c>
      <c r="M14" s="48">
        <v>732</v>
      </c>
      <c r="N14" s="48"/>
      <c r="O14" s="48">
        <v>161</v>
      </c>
      <c r="P14" s="48">
        <v>78</v>
      </c>
      <c r="Q14" s="48"/>
      <c r="R14" s="48">
        <v>36</v>
      </c>
      <c r="S14" s="48">
        <v>0</v>
      </c>
      <c r="T14" s="48">
        <v>17</v>
      </c>
      <c r="U14" s="48">
        <v>0</v>
      </c>
      <c r="V14" s="48">
        <v>317</v>
      </c>
      <c r="W14" s="48">
        <v>0</v>
      </c>
      <c r="X14" s="48">
        <v>0</v>
      </c>
      <c r="Y14" s="48">
        <v>0</v>
      </c>
      <c r="Z14" s="49"/>
      <c r="AA14" s="48">
        <v>123</v>
      </c>
      <c r="AB14" s="48">
        <v>85</v>
      </c>
      <c r="AC14" s="48">
        <v>125</v>
      </c>
      <c r="AD14" s="48">
        <v>131</v>
      </c>
      <c r="AE14" s="46">
        <v>446</v>
      </c>
      <c r="AF14" s="46">
        <v>448</v>
      </c>
      <c r="AG14" s="48">
        <v>0</v>
      </c>
      <c r="AH14" s="48">
        <v>0</v>
      </c>
      <c r="AI14" s="49"/>
      <c r="AJ14" s="48">
        <v>41</v>
      </c>
      <c r="AK14" s="48">
        <v>91</v>
      </c>
      <c r="AL14" s="48">
        <v>52</v>
      </c>
      <c r="AM14" s="48">
        <v>132</v>
      </c>
      <c r="AN14" s="48">
        <v>817</v>
      </c>
      <c r="AO14" s="48">
        <v>501</v>
      </c>
      <c r="AP14" s="48">
        <v>0</v>
      </c>
      <c r="AQ14" s="48">
        <v>0</v>
      </c>
      <c r="AR14" s="49"/>
      <c r="AS14" s="48">
        <v>154</v>
      </c>
      <c r="AT14" s="48">
        <v>45</v>
      </c>
      <c r="AU14" s="49"/>
      <c r="AV14" s="46">
        <v>0</v>
      </c>
      <c r="AW14" s="46">
        <v>0</v>
      </c>
      <c r="AX14" s="48">
        <v>137</v>
      </c>
      <c r="AY14" s="48">
        <v>139</v>
      </c>
      <c r="AZ14" s="48">
        <v>0</v>
      </c>
      <c r="BA14" s="49"/>
      <c r="BB14" s="48">
        <v>40</v>
      </c>
      <c r="BC14" s="48">
        <v>46</v>
      </c>
      <c r="BD14" s="48">
        <v>48</v>
      </c>
      <c r="BE14" s="48">
        <v>78</v>
      </c>
      <c r="BF14" s="46">
        <v>348</v>
      </c>
      <c r="BG14" s="46">
        <v>403</v>
      </c>
      <c r="BH14" s="49"/>
      <c r="BI14" s="48">
        <v>11</v>
      </c>
      <c r="BJ14" s="48">
        <v>5</v>
      </c>
      <c r="BK14" s="48">
        <v>9</v>
      </c>
      <c r="BL14" s="48">
        <v>5</v>
      </c>
      <c r="BM14" s="49"/>
      <c r="BN14" s="48">
        <v>75</v>
      </c>
      <c r="BO14" s="48">
        <v>58</v>
      </c>
      <c r="BP14" s="49"/>
      <c r="BQ14" s="48">
        <v>36</v>
      </c>
      <c r="BR14" s="48">
        <v>16</v>
      </c>
      <c r="BS14" s="48">
        <v>28</v>
      </c>
      <c r="BT14" s="48">
        <v>47</v>
      </c>
      <c r="BU14" s="48">
        <v>187</v>
      </c>
      <c r="BV14" s="48">
        <v>16</v>
      </c>
      <c r="BW14" s="48">
        <v>0</v>
      </c>
      <c r="BX14" s="48">
        <v>0</v>
      </c>
      <c r="BY14" s="23"/>
      <c r="BZ14" s="33"/>
      <c r="CA14" s="23"/>
      <c r="CB14" s="23"/>
      <c r="CC14" s="31"/>
      <c r="CE14" s="43"/>
    </row>
    <row r="15" spans="1:83" s="5" customFormat="1">
      <c r="A15" s="20">
        <f>'Замер Актив 15 ИЮНЯ 2016'!A15</f>
        <v>42536</v>
      </c>
      <c r="B15" s="21" t="s">
        <v>44</v>
      </c>
      <c r="C15" s="22"/>
      <c r="D15" s="46">
        <v>0</v>
      </c>
      <c r="E15" s="46">
        <v>89</v>
      </c>
      <c r="F15" s="46">
        <v>106</v>
      </c>
      <c r="G15" s="46">
        <v>38</v>
      </c>
      <c r="H15" s="48">
        <v>0</v>
      </c>
      <c r="I15" s="48">
        <v>0</v>
      </c>
      <c r="J15" s="48">
        <v>51</v>
      </c>
      <c r="K15" s="48">
        <v>20</v>
      </c>
      <c r="L15" s="48">
        <v>707</v>
      </c>
      <c r="M15" s="48">
        <v>745</v>
      </c>
      <c r="N15" s="48"/>
      <c r="O15" s="48">
        <v>161</v>
      </c>
      <c r="P15" s="48">
        <v>78</v>
      </c>
      <c r="Q15" s="48"/>
      <c r="R15" s="48">
        <v>37</v>
      </c>
      <c r="S15" s="48">
        <v>0</v>
      </c>
      <c r="T15" s="48">
        <v>17</v>
      </c>
      <c r="U15" s="48">
        <v>0</v>
      </c>
      <c r="V15" s="48">
        <v>318</v>
      </c>
      <c r="W15" s="48">
        <v>0</v>
      </c>
      <c r="X15" s="48">
        <v>0</v>
      </c>
      <c r="Y15" s="48">
        <v>0</v>
      </c>
      <c r="Z15" s="49"/>
      <c r="AA15" s="48">
        <v>123</v>
      </c>
      <c r="AB15" s="48">
        <v>85</v>
      </c>
      <c r="AC15" s="48">
        <v>125</v>
      </c>
      <c r="AD15" s="48">
        <v>131</v>
      </c>
      <c r="AE15" s="46">
        <v>446</v>
      </c>
      <c r="AF15" s="46">
        <v>448</v>
      </c>
      <c r="AG15" s="48">
        <v>0</v>
      </c>
      <c r="AH15" s="48">
        <v>0</v>
      </c>
      <c r="AI15" s="49"/>
      <c r="AJ15" s="48">
        <v>41</v>
      </c>
      <c r="AK15" s="48">
        <v>91</v>
      </c>
      <c r="AL15" s="48">
        <v>52</v>
      </c>
      <c r="AM15" s="48">
        <v>132</v>
      </c>
      <c r="AN15" s="48">
        <v>816</v>
      </c>
      <c r="AO15" s="48">
        <v>498</v>
      </c>
      <c r="AP15" s="48">
        <v>0</v>
      </c>
      <c r="AQ15" s="48">
        <v>0</v>
      </c>
      <c r="AR15" s="49"/>
      <c r="AS15" s="48">
        <v>156</v>
      </c>
      <c r="AT15" s="48">
        <v>45</v>
      </c>
      <c r="AU15" s="49"/>
      <c r="AV15" s="46">
        <v>0</v>
      </c>
      <c r="AW15" s="46">
        <v>0</v>
      </c>
      <c r="AX15" s="48">
        <v>137</v>
      </c>
      <c r="AY15" s="48">
        <v>139</v>
      </c>
      <c r="AZ15" s="48">
        <v>0</v>
      </c>
      <c r="BA15" s="49"/>
      <c r="BB15" s="48">
        <v>40</v>
      </c>
      <c r="BC15" s="48">
        <v>46</v>
      </c>
      <c r="BD15" s="48">
        <v>48</v>
      </c>
      <c r="BE15" s="48">
        <v>78</v>
      </c>
      <c r="BF15" s="46">
        <v>348</v>
      </c>
      <c r="BG15" s="46">
        <v>401</v>
      </c>
      <c r="BH15" s="49"/>
      <c r="BI15" s="48">
        <v>11</v>
      </c>
      <c r="BJ15" s="48">
        <v>5</v>
      </c>
      <c r="BK15" s="48">
        <v>9</v>
      </c>
      <c r="BL15" s="48">
        <v>5</v>
      </c>
      <c r="BM15" s="49"/>
      <c r="BN15" s="48">
        <v>75</v>
      </c>
      <c r="BO15" s="48">
        <v>58</v>
      </c>
      <c r="BP15" s="49"/>
      <c r="BQ15" s="48">
        <v>35</v>
      </c>
      <c r="BR15" s="48">
        <v>16</v>
      </c>
      <c r="BS15" s="48">
        <v>28</v>
      </c>
      <c r="BT15" s="48">
        <v>46</v>
      </c>
      <c r="BU15" s="48">
        <v>186</v>
      </c>
      <c r="BV15" s="48">
        <v>16</v>
      </c>
      <c r="BW15" s="48">
        <v>0</v>
      </c>
      <c r="BX15" s="48">
        <v>0</v>
      </c>
      <c r="BY15" s="23"/>
      <c r="BZ15" s="33"/>
      <c r="CA15" s="23"/>
      <c r="CB15" s="23"/>
      <c r="CC15" s="31"/>
      <c r="CE15" s="43"/>
    </row>
    <row r="16" spans="1:83" s="5" customFormat="1">
      <c r="A16" s="20">
        <f>'Замер Актив 15 ИЮНЯ 2016'!A16</f>
        <v>42536</v>
      </c>
      <c r="B16" s="21" t="s">
        <v>45</v>
      </c>
      <c r="C16" s="22"/>
      <c r="D16" s="46">
        <v>0</v>
      </c>
      <c r="E16" s="46">
        <v>90</v>
      </c>
      <c r="F16" s="46">
        <v>106</v>
      </c>
      <c r="G16" s="46">
        <v>38</v>
      </c>
      <c r="H16" s="48">
        <v>0</v>
      </c>
      <c r="I16" s="48">
        <v>0</v>
      </c>
      <c r="J16" s="48">
        <v>52</v>
      </c>
      <c r="K16" s="48">
        <v>20</v>
      </c>
      <c r="L16" s="48">
        <v>707</v>
      </c>
      <c r="M16" s="48">
        <v>745</v>
      </c>
      <c r="N16" s="48"/>
      <c r="O16" s="48">
        <v>161</v>
      </c>
      <c r="P16" s="48">
        <v>78</v>
      </c>
      <c r="Q16" s="48"/>
      <c r="R16" s="48">
        <v>38</v>
      </c>
      <c r="S16" s="48">
        <v>0</v>
      </c>
      <c r="T16" s="48">
        <v>16</v>
      </c>
      <c r="U16" s="48">
        <v>0</v>
      </c>
      <c r="V16" s="48">
        <v>319</v>
      </c>
      <c r="W16" s="48">
        <v>0</v>
      </c>
      <c r="X16" s="48">
        <v>0</v>
      </c>
      <c r="Y16" s="48">
        <v>0</v>
      </c>
      <c r="Z16" s="49"/>
      <c r="AA16" s="48">
        <v>123</v>
      </c>
      <c r="AB16" s="48">
        <v>85</v>
      </c>
      <c r="AC16" s="48">
        <v>126</v>
      </c>
      <c r="AD16" s="48">
        <v>131</v>
      </c>
      <c r="AE16" s="46">
        <v>446</v>
      </c>
      <c r="AF16" s="46">
        <v>448</v>
      </c>
      <c r="AG16" s="48">
        <v>0</v>
      </c>
      <c r="AH16" s="48">
        <v>0</v>
      </c>
      <c r="AI16" s="49"/>
      <c r="AJ16" s="48">
        <v>41</v>
      </c>
      <c r="AK16" s="48">
        <v>91</v>
      </c>
      <c r="AL16" s="48">
        <v>52</v>
      </c>
      <c r="AM16" s="48">
        <v>132</v>
      </c>
      <c r="AN16" s="48">
        <v>816</v>
      </c>
      <c r="AO16" s="48">
        <v>494</v>
      </c>
      <c r="AP16" s="48">
        <v>0</v>
      </c>
      <c r="AQ16" s="48">
        <v>0</v>
      </c>
      <c r="AR16" s="49"/>
      <c r="AS16" s="48">
        <v>153</v>
      </c>
      <c r="AT16" s="48">
        <v>45</v>
      </c>
      <c r="AU16" s="49"/>
      <c r="AV16" s="46">
        <v>0</v>
      </c>
      <c r="AW16" s="46">
        <v>0</v>
      </c>
      <c r="AX16" s="48">
        <v>139</v>
      </c>
      <c r="AY16" s="48">
        <v>140</v>
      </c>
      <c r="AZ16" s="48">
        <v>0</v>
      </c>
      <c r="BA16" s="49"/>
      <c r="BB16" s="48">
        <v>41</v>
      </c>
      <c r="BC16" s="48">
        <v>46</v>
      </c>
      <c r="BD16" s="48">
        <v>48</v>
      </c>
      <c r="BE16" s="48">
        <v>79</v>
      </c>
      <c r="BF16" s="46">
        <v>349</v>
      </c>
      <c r="BG16" s="46">
        <v>402</v>
      </c>
      <c r="BH16" s="49"/>
      <c r="BI16" s="48">
        <v>11</v>
      </c>
      <c r="BJ16" s="48">
        <v>5</v>
      </c>
      <c r="BK16" s="48">
        <v>9</v>
      </c>
      <c r="BL16" s="48">
        <v>5</v>
      </c>
      <c r="BM16" s="49"/>
      <c r="BN16" s="48">
        <v>74</v>
      </c>
      <c r="BO16" s="48">
        <v>58</v>
      </c>
      <c r="BP16" s="49"/>
      <c r="BQ16" s="48">
        <v>35</v>
      </c>
      <c r="BR16" s="48">
        <v>16</v>
      </c>
      <c r="BS16" s="48">
        <v>28</v>
      </c>
      <c r="BT16" s="48">
        <v>48</v>
      </c>
      <c r="BU16" s="48">
        <v>188</v>
      </c>
      <c r="BV16" s="48">
        <v>16</v>
      </c>
      <c r="BW16" s="48">
        <v>0</v>
      </c>
      <c r="BX16" s="48">
        <v>0</v>
      </c>
      <c r="BY16" s="23"/>
      <c r="BZ16" s="33"/>
      <c r="CA16" s="23"/>
      <c r="CB16" s="23"/>
      <c r="CC16" s="31"/>
      <c r="CE16" s="43"/>
    </row>
    <row r="17" spans="1:85" s="5" customFormat="1">
      <c r="A17" s="20">
        <f>'Замер Актив 15 ИЮНЯ 2016'!A17</f>
        <v>42536</v>
      </c>
      <c r="B17" s="21" t="s">
        <v>46</v>
      </c>
      <c r="C17" s="22"/>
      <c r="D17" s="46">
        <v>0</v>
      </c>
      <c r="E17" s="46">
        <v>90</v>
      </c>
      <c r="F17" s="46">
        <v>106</v>
      </c>
      <c r="G17" s="46">
        <v>38</v>
      </c>
      <c r="H17" s="48">
        <v>0</v>
      </c>
      <c r="I17" s="48">
        <v>0</v>
      </c>
      <c r="J17" s="48">
        <v>51</v>
      </c>
      <c r="K17" s="48">
        <v>22</v>
      </c>
      <c r="L17" s="48">
        <v>707</v>
      </c>
      <c r="M17" s="48">
        <v>744</v>
      </c>
      <c r="N17" s="48"/>
      <c r="O17" s="48">
        <v>162</v>
      </c>
      <c r="P17" s="48">
        <v>77</v>
      </c>
      <c r="Q17" s="48"/>
      <c r="R17" s="48">
        <v>36</v>
      </c>
      <c r="S17" s="48">
        <v>0</v>
      </c>
      <c r="T17" s="48">
        <v>15</v>
      </c>
      <c r="U17" s="48">
        <v>0</v>
      </c>
      <c r="V17" s="48">
        <v>319</v>
      </c>
      <c r="W17" s="48">
        <v>0</v>
      </c>
      <c r="X17" s="48">
        <v>0</v>
      </c>
      <c r="Y17" s="48">
        <v>0</v>
      </c>
      <c r="Z17" s="49"/>
      <c r="AA17" s="48">
        <v>123</v>
      </c>
      <c r="AB17" s="48">
        <v>86</v>
      </c>
      <c r="AC17" s="48">
        <v>126</v>
      </c>
      <c r="AD17" s="48">
        <v>131</v>
      </c>
      <c r="AE17" s="46">
        <v>445</v>
      </c>
      <c r="AF17" s="46">
        <v>448</v>
      </c>
      <c r="AG17" s="48">
        <v>0</v>
      </c>
      <c r="AH17" s="48">
        <v>0</v>
      </c>
      <c r="AI17" s="49"/>
      <c r="AJ17" s="48">
        <v>41</v>
      </c>
      <c r="AK17" s="48">
        <v>91</v>
      </c>
      <c r="AL17" s="48">
        <v>52</v>
      </c>
      <c r="AM17" s="48">
        <v>133</v>
      </c>
      <c r="AN17" s="48">
        <v>815</v>
      </c>
      <c r="AO17" s="48">
        <v>483</v>
      </c>
      <c r="AP17" s="48">
        <v>0</v>
      </c>
      <c r="AQ17" s="48">
        <v>0</v>
      </c>
      <c r="AR17" s="49"/>
      <c r="AS17" s="48">
        <v>154</v>
      </c>
      <c r="AT17" s="48">
        <v>45</v>
      </c>
      <c r="AU17" s="49"/>
      <c r="AV17" s="46">
        <v>0</v>
      </c>
      <c r="AW17" s="46">
        <v>0</v>
      </c>
      <c r="AX17" s="48">
        <v>139</v>
      </c>
      <c r="AY17" s="48">
        <v>139</v>
      </c>
      <c r="AZ17" s="48">
        <v>0</v>
      </c>
      <c r="BA17" s="49"/>
      <c r="BB17" s="48">
        <v>40</v>
      </c>
      <c r="BC17" s="48">
        <v>45</v>
      </c>
      <c r="BD17" s="48">
        <v>49</v>
      </c>
      <c r="BE17" s="48">
        <v>78</v>
      </c>
      <c r="BF17" s="46">
        <v>351</v>
      </c>
      <c r="BG17" s="46">
        <v>402</v>
      </c>
      <c r="BH17" s="49"/>
      <c r="BI17" s="48">
        <v>11</v>
      </c>
      <c r="BJ17" s="48">
        <v>5</v>
      </c>
      <c r="BK17" s="48">
        <v>9</v>
      </c>
      <c r="BL17" s="48">
        <v>5</v>
      </c>
      <c r="BM17" s="49"/>
      <c r="BN17" s="48">
        <v>74</v>
      </c>
      <c r="BO17" s="48">
        <v>58</v>
      </c>
      <c r="BP17" s="49"/>
      <c r="BQ17" s="48">
        <v>34</v>
      </c>
      <c r="BR17" s="48">
        <v>17</v>
      </c>
      <c r="BS17" s="48">
        <v>28</v>
      </c>
      <c r="BT17" s="48">
        <v>47</v>
      </c>
      <c r="BU17" s="48">
        <v>187</v>
      </c>
      <c r="BV17" s="48">
        <v>17</v>
      </c>
      <c r="BW17" s="48">
        <v>0</v>
      </c>
      <c r="BX17" s="48">
        <v>0</v>
      </c>
      <c r="BY17" s="23"/>
      <c r="BZ17" s="33"/>
      <c r="CA17" s="23"/>
      <c r="CB17" s="23"/>
      <c r="CC17" s="31"/>
      <c r="CE17" s="43"/>
    </row>
    <row r="18" spans="1:85" s="5" customFormat="1">
      <c r="A18" s="20">
        <f>'Замер Актив 15 ИЮНЯ 2016'!A18</f>
        <v>42536</v>
      </c>
      <c r="B18" s="32" t="s">
        <v>47</v>
      </c>
      <c r="C18" s="22"/>
      <c r="D18" s="46">
        <v>0</v>
      </c>
      <c r="E18" s="46">
        <v>90</v>
      </c>
      <c r="F18" s="46">
        <v>105</v>
      </c>
      <c r="G18" s="46">
        <v>38</v>
      </c>
      <c r="H18" s="48">
        <v>0</v>
      </c>
      <c r="I18" s="48">
        <v>0</v>
      </c>
      <c r="J18" s="48">
        <v>51</v>
      </c>
      <c r="K18" s="48">
        <v>21</v>
      </c>
      <c r="L18" s="48">
        <v>706</v>
      </c>
      <c r="M18" s="48">
        <v>744</v>
      </c>
      <c r="N18" s="48"/>
      <c r="O18" s="48">
        <v>162</v>
      </c>
      <c r="P18" s="48">
        <v>78</v>
      </c>
      <c r="Q18" s="48"/>
      <c r="R18" s="48">
        <v>37</v>
      </c>
      <c r="S18" s="48">
        <v>0</v>
      </c>
      <c r="T18" s="48">
        <v>17</v>
      </c>
      <c r="U18" s="48">
        <v>0</v>
      </c>
      <c r="V18" s="48">
        <v>320</v>
      </c>
      <c r="W18" s="48">
        <v>0</v>
      </c>
      <c r="X18" s="48">
        <v>0</v>
      </c>
      <c r="Y18" s="48">
        <v>0</v>
      </c>
      <c r="Z18" s="48"/>
      <c r="AA18" s="48">
        <v>123</v>
      </c>
      <c r="AB18" s="48">
        <v>85</v>
      </c>
      <c r="AC18" s="48">
        <v>126</v>
      </c>
      <c r="AD18" s="48">
        <v>131</v>
      </c>
      <c r="AE18" s="46">
        <v>446</v>
      </c>
      <c r="AF18" s="46">
        <v>448</v>
      </c>
      <c r="AG18" s="48">
        <v>0</v>
      </c>
      <c r="AH18" s="48">
        <v>0</v>
      </c>
      <c r="AI18" s="48"/>
      <c r="AJ18" s="48">
        <v>41</v>
      </c>
      <c r="AK18" s="48">
        <v>92</v>
      </c>
      <c r="AL18" s="48">
        <v>52</v>
      </c>
      <c r="AM18" s="48">
        <v>133</v>
      </c>
      <c r="AN18" s="48">
        <v>816</v>
      </c>
      <c r="AO18" s="48">
        <v>485</v>
      </c>
      <c r="AP18" s="48">
        <v>0</v>
      </c>
      <c r="AQ18" s="48">
        <v>0</v>
      </c>
      <c r="AR18" s="48"/>
      <c r="AS18" s="48">
        <v>159</v>
      </c>
      <c r="AT18" s="48">
        <v>45</v>
      </c>
      <c r="AU18" s="49"/>
      <c r="AV18" s="46">
        <v>0</v>
      </c>
      <c r="AW18" s="46">
        <v>0</v>
      </c>
      <c r="AX18" s="48">
        <v>138</v>
      </c>
      <c r="AY18" s="48">
        <v>139</v>
      </c>
      <c r="AZ18" s="48">
        <v>0</v>
      </c>
      <c r="BA18" s="49"/>
      <c r="BB18" s="48">
        <v>41</v>
      </c>
      <c r="BC18" s="48">
        <v>46</v>
      </c>
      <c r="BD18" s="48">
        <v>48</v>
      </c>
      <c r="BE18" s="48">
        <v>78</v>
      </c>
      <c r="BF18" s="46">
        <v>350</v>
      </c>
      <c r="BG18" s="46">
        <v>403</v>
      </c>
      <c r="BH18" s="48"/>
      <c r="BI18" s="48">
        <v>11</v>
      </c>
      <c r="BJ18" s="48">
        <v>5</v>
      </c>
      <c r="BK18" s="48">
        <v>9</v>
      </c>
      <c r="BL18" s="48">
        <v>5</v>
      </c>
      <c r="BM18" s="48"/>
      <c r="BN18" s="48">
        <v>74</v>
      </c>
      <c r="BO18" s="48">
        <v>58</v>
      </c>
      <c r="BP18" s="48"/>
      <c r="BQ18" s="48">
        <v>34</v>
      </c>
      <c r="BR18" s="48">
        <v>16</v>
      </c>
      <c r="BS18" s="48">
        <v>28</v>
      </c>
      <c r="BT18" s="48">
        <v>47</v>
      </c>
      <c r="BU18" s="48">
        <v>187</v>
      </c>
      <c r="BV18" s="48">
        <v>17</v>
      </c>
      <c r="BW18" s="48">
        <v>0</v>
      </c>
      <c r="BX18" s="48">
        <v>0</v>
      </c>
      <c r="BY18" s="23"/>
      <c r="BZ18" s="33"/>
      <c r="CA18" s="23"/>
      <c r="CB18" s="23"/>
      <c r="CC18" s="31"/>
      <c r="CE18" s="43"/>
    </row>
    <row r="19" spans="1:85" s="5" customFormat="1">
      <c r="A19" s="20">
        <f>'Замер Актив 15 ИЮНЯ 2016'!A19</f>
        <v>42536</v>
      </c>
      <c r="B19" s="32" t="s">
        <v>48</v>
      </c>
      <c r="C19" s="22"/>
      <c r="D19" s="46">
        <v>0</v>
      </c>
      <c r="E19" s="46">
        <v>90</v>
      </c>
      <c r="F19" s="46">
        <v>105</v>
      </c>
      <c r="G19" s="46">
        <v>38</v>
      </c>
      <c r="H19" s="48">
        <v>0</v>
      </c>
      <c r="I19" s="48">
        <v>0</v>
      </c>
      <c r="J19" s="48">
        <v>52</v>
      </c>
      <c r="K19" s="48">
        <v>23</v>
      </c>
      <c r="L19" s="48">
        <v>707</v>
      </c>
      <c r="M19" s="48">
        <v>744</v>
      </c>
      <c r="N19" s="48"/>
      <c r="O19" s="48">
        <v>163</v>
      </c>
      <c r="P19" s="48">
        <v>77</v>
      </c>
      <c r="Q19" s="48"/>
      <c r="R19" s="48">
        <v>38</v>
      </c>
      <c r="S19" s="48">
        <v>0</v>
      </c>
      <c r="T19" s="48">
        <v>18</v>
      </c>
      <c r="U19" s="48">
        <v>0</v>
      </c>
      <c r="V19" s="48">
        <v>322</v>
      </c>
      <c r="W19" s="48">
        <v>0</v>
      </c>
      <c r="X19" s="48">
        <v>0</v>
      </c>
      <c r="Y19" s="48">
        <v>0</v>
      </c>
      <c r="Z19" s="48"/>
      <c r="AA19" s="48">
        <v>123</v>
      </c>
      <c r="AB19" s="48">
        <v>85</v>
      </c>
      <c r="AC19" s="48">
        <v>125</v>
      </c>
      <c r="AD19" s="48">
        <v>131</v>
      </c>
      <c r="AE19" s="46">
        <v>447</v>
      </c>
      <c r="AF19" s="46">
        <v>447</v>
      </c>
      <c r="AG19" s="48">
        <v>0</v>
      </c>
      <c r="AH19" s="48">
        <v>0</v>
      </c>
      <c r="AI19" s="48"/>
      <c r="AJ19" s="48">
        <v>41</v>
      </c>
      <c r="AK19" s="48">
        <v>91</v>
      </c>
      <c r="AL19" s="48">
        <v>52</v>
      </c>
      <c r="AM19" s="48">
        <v>133</v>
      </c>
      <c r="AN19" s="48">
        <v>817</v>
      </c>
      <c r="AO19" s="48">
        <v>491</v>
      </c>
      <c r="AP19" s="48">
        <v>0</v>
      </c>
      <c r="AQ19" s="48">
        <v>0</v>
      </c>
      <c r="AR19" s="48"/>
      <c r="AS19" s="48">
        <v>159</v>
      </c>
      <c r="AT19" s="48">
        <v>45</v>
      </c>
      <c r="AU19" s="49"/>
      <c r="AV19" s="46">
        <v>0</v>
      </c>
      <c r="AW19" s="46">
        <v>0</v>
      </c>
      <c r="AX19" s="48">
        <v>136</v>
      </c>
      <c r="AY19" s="48">
        <v>140</v>
      </c>
      <c r="AZ19" s="48">
        <v>0</v>
      </c>
      <c r="BA19" s="49"/>
      <c r="BB19" s="48">
        <v>40</v>
      </c>
      <c r="BC19" s="48">
        <v>45</v>
      </c>
      <c r="BD19" s="48">
        <v>48</v>
      </c>
      <c r="BE19" s="48">
        <v>78</v>
      </c>
      <c r="BF19" s="46">
        <v>353</v>
      </c>
      <c r="BG19" s="46">
        <v>411</v>
      </c>
      <c r="BH19" s="48"/>
      <c r="BI19" s="48">
        <v>11</v>
      </c>
      <c r="BJ19" s="48">
        <v>5</v>
      </c>
      <c r="BK19" s="48">
        <v>9</v>
      </c>
      <c r="BL19" s="48">
        <v>5</v>
      </c>
      <c r="BM19" s="48"/>
      <c r="BN19" s="48">
        <v>74</v>
      </c>
      <c r="BO19" s="48">
        <v>58</v>
      </c>
      <c r="BP19" s="48"/>
      <c r="BQ19" s="48">
        <v>34</v>
      </c>
      <c r="BR19" s="48">
        <v>18</v>
      </c>
      <c r="BS19" s="48">
        <v>28</v>
      </c>
      <c r="BT19" s="48">
        <v>48</v>
      </c>
      <c r="BU19" s="48">
        <v>186</v>
      </c>
      <c r="BV19" s="48">
        <v>17</v>
      </c>
      <c r="BW19" s="48">
        <v>0</v>
      </c>
      <c r="BX19" s="48">
        <v>0</v>
      </c>
      <c r="BY19" s="23"/>
      <c r="BZ19" s="33"/>
      <c r="CA19" s="23"/>
      <c r="CB19" s="23"/>
      <c r="CC19" s="31"/>
      <c r="CE19" s="43"/>
    </row>
    <row r="20" spans="1:85" s="35" customFormat="1">
      <c r="A20" s="20">
        <f>'Замер Актив 15 ИЮНЯ 2016'!A20</f>
        <v>42536</v>
      </c>
      <c r="B20" s="32" t="s">
        <v>49</v>
      </c>
      <c r="C20" s="44"/>
      <c r="D20" s="46">
        <v>0</v>
      </c>
      <c r="E20" s="46">
        <v>89</v>
      </c>
      <c r="F20" s="46">
        <v>105</v>
      </c>
      <c r="G20" s="46">
        <v>38</v>
      </c>
      <c r="H20" s="48">
        <v>0</v>
      </c>
      <c r="I20" s="48">
        <v>0</v>
      </c>
      <c r="J20" s="48">
        <v>51</v>
      </c>
      <c r="K20" s="48">
        <v>24</v>
      </c>
      <c r="L20" s="48">
        <v>707</v>
      </c>
      <c r="M20" s="48">
        <v>744</v>
      </c>
      <c r="N20" s="48"/>
      <c r="O20" s="48">
        <v>164</v>
      </c>
      <c r="P20" s="48">
        <v>76</v>
      </c>
      <c r="Q20" s="48"/>
      <c r="R20" s="48">
        <v>38</v>
      </c>
      <c r="S20" s="48">
        <v>0</v>
      </c>
      <c r="T20" s="48">
        <v>18</v>
      </c>
      <c r="U20" s="48">
        <v>0</v>
      </c>
      <c r="V20" s="48">
        <v>322</v>
      </c>
      <c r="W20" s="48">
        <v>0</v>
      </c>
      <c r="X20" s="48">
        <v>0</v>
      </c>
      <c r="Y20" s="48">
        <v>0</v>
      </c>
      <c r="Z20" s="48"/>
      <c r="AA20" s="48">
        <v>123</v>
      </c>
      <c r="AB20" s="48">
        <v>85</v>
      </c>
      <c r="AC20" s="48">
        <v>125</v>
      </c>
      <c r="AD20" s="48">
        <v>130</v>
      </c>
      <c r="AE20" s="46">
        <v>446</v>
      </c>
      <c r="AF20" s="46">
        <v>447</v>
      </c>
      <c r="AG20" s="48">
        <v>0</v>
      </c>
      <c r="AH20" s="48">
        <v>0</v>
      </c>
      <c r="AI20" s="48"/>
      <c r="AJ20" s="48">
        <v>41</v>
      </c>
      <c r="AK20" s="48">
        <v>91</v>
      </c>
      <c r="AL20" s="48">
        <v>52</v>
      </c>
      <c r="AM20" s="48">
        <v>134</v>
      </c>
      <c r="AN20" s="48">
        <v>831</v>
      </c>
      <c r="AO20" s="48">
        <v>490</v>
      </c>
      <c r="AP20" s="48">
        <v>0</v>
      </c>
      <c r="AQ20" s="48">
        <v>0</v>
      </c>
      <c r="AR20" s="48"/>
      <c r="AS20" s="48">
        <v>159</v>
      </c>
      <c r="AT20" s="48">
        <v>45</v>
      </c>
      <c r="AU20" s="49"/>
      <c r="AV20" s="46">
        <v>0</v>
      </c>
      <c r="AW20" s="46">
        <v>0</v>
      </c>
      <c r="AX20" s="48">
        <v>103</v>
      </c>
      <c r="AY20" s="48">
        <v>140</v>
      </c>
      <c r="AZ20" s="48">
        <v>0</v>
      </c>
      <c r="BA20" s="49"/>
      <c r="BB20" s="48">
        <v>40</v>
      </c>
      <c r="BC20" s="48">
        <v>46</v>
      </c>
      <c r="BD20" s="48">
        <v>48</v>
      </c>
      <c r="BE20" s="48">
        <v>79</v>
      </c>
      <c r="BF20" s="46">
        <v>352</v>
      </c>
      <c r="BG20" s="46">
        <v>406</v>
      </c>
      <c r="BH20" s="48"/>
      <c r="BI20" s="48">
        <v>11</v>
      </c>
      <c r="BJ20" s="48">
        <v>5</v>
      </c>
      <c r="BK20" s="48">
        <v>9</v>
      </c>
      <c r="BL20" s="48">
        <v>5</v>
      </c>
      <c r="BM20" s="48"/>
      <c r="BN20" s="48">
        <v>74</v>
      </c>
      <c r="BO20" s="48">
        <v>58</v>
      </c>
      <c r="BP20" s="48"/>
      <c r="BQ20" s="48">
        <v>36</v>
      </c>
      <c r="BR20" s="48">
        <v>49</v>
      </c>
      <c r="BS20" s="48">
        <v>28</v>
      </c>
      <c r="BT20" s="48">
        <v>48</v>
      </c>
      <c r="BU20" s="48">
        <v>188</v>
      </c>
      <c r="BV20" s="48">
        <v>17</v>
      </c>
      <c r="BW20" s="48">
        <v>0</v>
      </c>
      <c r="BX20" s="48">
        <v>0</v>
      </c>
      <c r="BY20" s="33"/>
      <c r="BZ20" s="33"/>
      <c r="CA20" s="34"/>
      <c r="CB20" s="34"/>
      <c r="CC20" s="31"/>
      <c r="CD20" s="5"/>
      <c r="CE20" s="43"/>
      <c r="CG20" s="5"/>
    </row>
    <row r="21" spans="1:85" s="5" customFormat="1">
      <c r="A21" s="20">
        <f>'Замер Актив 15 ИЮНЯ 2016'!A21</f>
        <v>42536</v>
      </c>
      <c r="B21" s="21" t="s">
        <v>50</v>
      </c>
      <c r="C21" s="22"/>
      <c r="D21" s="46">
        <v>0</v>
      </c>
      <c r="E21" s="46">
        <v>89</v>
      </c>
      <c r="F21" s="46">
        <v>105</v>
      </c>
      <c r="G21" s="46">
        <v>38</v>
      </c>
      <c r="H21" s="48">
        <v>0</v>
      </c>
      <c r="I21" s="48">
        <v>0</v>
      </c>
      <c r="J21" s="48">
        <v>52</v>
      </c>
      <c r="K21" s="48">
        <v>23</v>
      </c>
      <c r="L21" s="48">
        <v>709</v>
      </c>
      <c r="M21" s="48">
        <v>744</v>
      </c>
      <c r="N21" s="48"/>
      <c r="O21" s="48">
        <v>155</v>
      </c>
      <c r="P21" s="48">
        <v>77</v>
      </c>
      <c r="Q21" s="48"/>
      <c r="R21" s="48">
        <v>37</v>
      </c>
      <c r="S21" s="48">
        <v>0</v>
      </c>
      <c r="T21" s="48">
        <v>19</v>
      </c>
      <c r="U21" s="48">
        <v>0</v>
      </c>
      <c r="V21" s="48">
        <v>320</v>
      </c>
      <c r="W21" s="48">
        <v>0</v>
      </c>
      <c r="X21" s="48">
        <v>0</v>
      </c>
      <c r="Y21" s="48">
        <v>0</v>
      </c>
      <c r="Z21" s="49"/>
      <c r="AA21" s="48">
        <v>124</v>
      </c>
      <c r="AB21" s="48">
        <v>84</v>
      </c>
      <c r="AC21" s="48">
        <v>127</v>
      </c>
      <c r="AD21" s="48">
        <v>131</v>
      </c>
      <c r="AE21" s="46">
        <v>446</v>
      </c>
      <c r="AF21" s="46">
        <v>447</v>
      </c>
      <c r="AG21" s="48">
        <v>0</v>
      </c>
      <c r="AH21" s="48">
        <v>0</v>
      </c>
      <c r="AI21" s="49"/>
      <c r="AJ21" s="48">
        <v>41</v>
      </c>
      <c r="AK21" s="48">
        <v>91</v>
      </c>
      <c r="AL21" s="48">
        <v>52</v>
      </c>
      <c r="AM21" s="48">
        <v>133</v>
      </c>
      <c r="AN21" s="48">
        <v>827</v>
      </c>
      <c r="AO21" s="48">
        <v>516</v>
      </c>
      <c r="AP21" s="48">
        <v>0</v>
      </c>
      <c r="AQ21" s="48">
        <v>0</v>
      </c>
      <c r="AR21" s="49"/>
      <c r="AS21" s="48">
        <v>160</v>
      </c>
      <c r="AT21" s="48">
        <v>45</v>
      </c>
      <c r="AU21" s="49"/>
      <c r="AV21" s="46">
        <v>0</v>
      </c>
      <c r="AW21" s="46">
        <v>0</v>
      </c>
      <c r="AX21" s="48">
        <v>101</v>
      </c>
      <c r="AY21" s="48">
        <v>139</v>
      </c>
      <c r="AZ21" s="48">
        <v>0</v>
      </c>
      <c r="BA21" s="49"/>
      <c r="BB21" s="48">
        <v>41</v>
      </c>
      <c r="BC21" s="48">
        <v>46</v>
      </c>
      <c r="BD21" s="48">
        <v>48</v>
      </c>
      <c r="BE21" s="48">
        <v>79</v>
      </c>
      <c r="BF21" s="46">
        <v>353</v>
      </c>
      <c r="BG21" s="46">
        <v>406</v>
      </c>
      <c r="BH21" s="48"/>
      <c r="BI21" s="48">
        <v>11</v>
      </c>
      <c r="BJ21" s="48">
        <v>5</v>
      </c>
      <c r="BK21" s="48">
        <v>9</v>
      </c>
      <c r="BL21" s="48">
        <v>5</v>
      </c>
      <c r="BM21" s="48"/>
      <c r="BN21" s="48">
        <v>74</v>
      </c>
      <c r="BO21" s="48">
        <v>58</v>
      </c>
      <c r="BP21" s="49"/>
      <c r="BQ21" s="48">
        <v>35</v>
      </c>
      <c r="BR21" s="48">
        <v>50</v>
      </c>
      <c r="BS21" s="48">
        <v>28</v>
      </c>
      <c r="BT21" s="48">
        <v>48</v>
      </c>
      <c r="BU21" s="48">
        <v>186</v>
      </c>
      <c r="BV21" s="48">
        <v>18</v>
      </c>
      <c r="BW21" s="48">
        <v>0</v>
      </c>
      <c r="BX21" s="48">
        <v>0</v>
      </c>
      <c r="BY21" s="23"/>
      <c r="BZ21" s="33"/>
      <c r="CA21" s="23"/>
      <c r="CB21" s="23"/>
      <c r="CC21" s="31"/>
      <c r="CE21" s="43"/>
    </row>
    <row r="22" spans="1:85" s="5" customFormat="1">
      <c r="A22" s="20">
        <f>'Замер Актив 15 ИЮНЯ 2016'!A22</f>
        <v>42536</v>
      </c>
      <c r="B22" s="21" t="s">
        <v>51</v>
      </c>
      <c r="C22" s="22"/>
      <c r="D22" s="46">
        <v>0</v>
      </c>
      <c r="E22" s="46">
        <v>89</v>
      </c>
      <c r="F22" s="46">
        <v>105</v>
      </c>
      <c r="G22" s="46">
        <v>38</v>
      </c>
      <c r="H22" s="48">
        <v>0</v>
      </c>
      <c r="I22" s="48">
        <v>0</v>
      </c>
      <c r="J22" s="48">
        <v>51</v>
      </c>
      <c r="K22" s="48">
        <v>23</v>
      </c>
      <c r="L22" s="48">
        <v>707</v>
      </c>
      <c r="M22" s="48">
        <v>743</v>
      </c>
      <c r="N22" s="48"/>
      <c r="O22" s="48">
        <v>157</v>
      </c>
      <c r="P22" s="48">
        <v>70</v>
      </c>
      <c r="Q22" s="48"/>
      <c r="R22" s="48">
        <v>38</v>
      </c>
      <c r="S22" s="48">
        <v>0</v>
      </c>
      <c r="T22" s="48">
        <v>18</v>
      </c>
      <c r="U22" s="48">
        <v>0</v>
      </c>
      <c r="V22" s="48">
        <v>319</v>
      </c>
      <c r="W22" s="48">
        <v>0</v>
      </c>
      <c r="X22" s="48">
        <v>0</v>
      </c>
      <c r="Y22" s="48">
        <v>0</v>
      </c>
      <c r="Z22" s="49"/>
      <c r="AA22" s="48">
        <v>124</v>
      </c>
      <c r="AB22" s="48">
        <v>85</v>
      </c>
      <c r="AC22" s="48">
        <v>125</v>
      </c>
      <c r="AD22" s="48">
        <v>130</v>
      </c>
      <c r="AE22" s="46">
        <v>445</v>
      </c>
      <c r="AF22" s="46">
        <v>447</v>
      </c>
      <c r="AG22" s="48">
        <v>0</v>
      </c>
      <c r="AH22" s="48">
        <v>0</v>
      </c>
      <c r="AI22" s="49"/>
      <c r="AJ22" s="48">
        <v>41</v>
      </c>
      <c r="AK22" s="48">
        <v>91</v>
      </c>
      <c r="AL22" s="48">
        <v>54</v>
      </c>
      <c r="AM22" s="48">
        <v>131</v>
      </c>
      <c r="AN22" s="48">
        <v>814</v>
      </c>
      <c r="AO22" s="48">
        <v>492</v>
      </c>
      <c r="AP22" s="48">
        <v>0</v>
      </c>
      <c r="AQ22" s="48">
        <v>0</v>
      </c>
      <c r="AR22" s="49"/>
      <c r="AS22" s="48">
        <v>154</v>
      </c>
      <c r="AT22" s="48">
        <v>44</v>
      </c>
      <c r="AU22" s="49"/>
      <c r="AV22" s="46">
        <v>0</v>
      </c>
      <c r="AW22" s="46">
        <v>0</v>
      </c>
      <c r="AX22" s="48">
        <v>102</v>
      </c>
      <c r="AY22" s="48">
        <v>140</v>
      </c>
      <c r="AZ22" s="48">
        <v>0</v>
      </c>
      <c r="BA22" s="49"/>
      <c r="BB22" s="48">
        <v>40</v>
      </c>
      <c r="BC22" s="48">
        <v>45</v>
      </c>
      <c r="BD22" s="48">
        <v>49</v>
      </c>
      <c r="BE22" s="48">
        <v>78</v>
      </c>
      <c r="BF22" s="46">
        <v>351</v>
      </c>
      <c r="BG22" s="46">
        <v>402</v>
      </c>
      <c r="BH22" s="49"/>
      <c r="BI22" s="48">
        <v>11</v>
      </c>
      <c r="BJ22" s="48">
        <v>5</v>
      </c>
      <c r="BK22" s="48">
        <v>9</v>
      </c>
      <c r="BL22" s="48">
        <v>5</v>
      </c>
      <c r="BM22" s="49"/>
      <c r="BN22" s="48">
        <v>74</v>
      </c>
      <c r="BO22" s="48">
        <v>58</v>
      </c>
      <c r="BP22" s="49"/>
      <c r="BQ22" s="48">
        <v>35</v>
      </c>
      <c r="BR22" s="48">
        <v>50</v>
      </c>
      <c r="BS22" s="48">
        <v>28</v>
      </c>
      <c r="BT22" s="48">
        <v>47</v>
      </c>
      <c r="BU22" s="48">
        <v>184</v>
      </c>
      <c r="BV22" s="48">
        <v>18</v>
      </c>
      <c r="BW22" s="48">
        <v>0</v>
      </c>
      <c r="BX22" s="48">
        <v>0</v>
      </c>
      <c r="BY22" s="23"/>
      <c r="BZ22" s="33"/>
      <c r="CA22" s="23"/>
      <c r="CB22" s="23"/>
      <c r="CC22" s="31"/>
      <c r="CE22" s="43"/>
    </row>
    <row r="23" spans="1:85" s="5" customFormat="1">
      <c r="A23" s="20">
        <f>'Замер Актив 15 ИЮНЯ 2016'!A23</f>
        <v>42536</v>
      </c>
      <c r="B23" s="21" t="s">
        <v>52</v>
      </c>
      <c r="C23" s="22"/>
      <c r="D23" s="46">
        <v>0</v>
      </c>
      <c r="E23" s="46">
        <v>89</v>
      </c>
      <c r="F23" s="46">
        <v>106</v>
      </c>
      <c r="G23" s="46">
        <v>37</v>
      </c>
      <c r="H23" s="48">
        <v>0</v>
      </c>
      <c r="I23" s="48">
        <v>0</v>
      </c>
      <c r="J23" s="48">
        <v>51</v>
      </c>
      <c r="K23" s="48">
        <v>23</v>
      </c>
      <c r="L23" s="48">
        <v>696</v>
      </c>
      <c r="M23" s="48">
        <v>743</v>
      </c>
      <c r="N23" s="48"/>
      <c r="O23" s="48">
        <v>162</v>
      </c>
      <c r="P23" s="48">
        <v>76</v>
      </c>
      <c r="Q23" s="48"/>
      <c r="R23" s="48">
        <v>40</v>
      </c>
      <c r="S23" s="48">
        <v>0</v>
      </c>
      <c r="T23" s="48">
        <v>16</v>
      </c>
      <c r="U23" s="48">
        <v>0</v>
      </c>
      <c r="V23" s="48">
        <v>320</v>
      </c>
      <c r="W23" s="48">
        <v>0</v>
      </c>
      <c r="X23" s="48">
        <v>0</v>
      </c>
      <c r="Y23" s="48">
        <v>0</v>
      </c>
      <c r="Z23" s="49"/>
      <c r="AA23" s="48">
        <v>123</v>
      </c>
      <c r="AB23" s="48">
        <v>84</v>
      </c>
      <c r="AC23" s="48">
        <v>126</v>
      </c>
      <c r="AD23" s="48">
        <v>131</v>
      </c>
      <c r="AE23" s="46">
        <v>445</v>
      </c>
      <c r="AF23" s="46">
        <v>447</v>
      </c>
      <c r="AG23" s="48">
        <v>0</v>
      </c>
      <c r="AH23" s="48">
        <v>0</v>
      </c>
      <c r="AI23" s="49"/>
      <c r="AJ23" s="48">
        <v>41</v>
      </c>
      <c r="AK23" s="48">
        <v>89</v>
      </c>
      <c r="AL23" s="48">
        <v>55</v>
      </c>
      <c r="AM23" s="48">
        <v>132</v>
      </c>
      <c r="AN23" s="48">
        <v>824</v>
      </c>
      <c r="AO23" s="48">
        <v>489</v>
      </c>
      <c r="AP23" s="48">
        <v>0</v>
      </c>
      <c r="AQ23" s="48">
        <v>0</v>
      </c>
      <c r="AR23" s="49"/>
      <c r="AS23" s="48">
        <v>152</v>
      </c>
      <c r="AT23" s="48">
        <v>45</v>
      </c>
      <c r="AU23" s="49"/>
      <c r="AV23" s="46">
        <v>0</v>
      </c>
      <c r="AW23" s="46">
        <v>0</v>
      </c>
      <c r="AX23" s="48">
        <v>101</v>
      </c>
      <c r="AY23" s="48">
        <v>139</v>
      </c>
      <c r="AZ23" s="48">
        <v>0</v>
      </c>
      <c r="BA23" s="49"/>
      <c r="BB23" s="48">
        <v>40</v>
      </c>
      <c r="BC23" s="48">
        <v>45</v>
      </c>
      <c r="BD23" s="48">
        <v>49</v>
      </c>
      <c r="BE23" s="48">
        <v>80</v>
      </c>
      <c r="BF23" s="46">
        <v>352</v>
      </c>
      <c r="BG23" s="46">
        <v>388</v>
      </c>
      <c r="BH23" s="49"/>
      <c r="BI23" s="48">
        <v>11</v>
      </c>
      <c r="BJ23" s="48">
        <v>5</v>
      </c>
      <c r="BK23" s="48">
        <v>9</v>
      </c>
      <c r="BL23" s="48">
        <v>5</v>
      </c>
      <c r="BM23" s="49"/>
      <c r="BN23" s="48">
        <v>74</v>
      </c>
      <c r="BO23" s="48">
        <v>58</v>
      </c>
      <c r="BP23" s="49"/>
      <c r="BQ23" s="48">
        <v>35</v>
      </c>
      <c r="BR23" s="48">
        <v>49</v>
      </c>
      <c r="BS23" s="48">
        <v>28</v>
      </c>
      <c r="BT23" s="48">
        <v>47</v>
      </c>
      <c r="BU23" s="48">
        <v>76</v>
      </c>
      <c r="BV23" s="48">
        <v>112</v>
      </c>
      <c r="BW23" s="48">
        <v>0</v>
      </c>
      <c r="BX23" s="48">
        <v>0</v>
      </c>
      <c r="BY23" s="23"/>
      <c r="BZ23" s="33"/>
      <c r="CA23" s="23"/>
      <c r="CB23" s="23"/>
      <c r="CC23" s="31"/>
      <c r="CE23" s="43"/>
    </row>
    <row r="24" spans="1:85" s="5" customFormat="1">
      <c r="A24" s="20">
        <f>'Замер Актив 15 ИЮНЯ 2016'!A24</f>
        <v>42536</v>
      </c>
      <c r="B24" s="21" t="s">
        <v>53</v>
      </c>
      <c r="C24" s="22"/>
      <c r="D24" s="46">
        <v>0</v>
      </c>
      <c r="E24" s="46">
        <v>89</v>
      </c>
      <c r="F24" s="46">
        <v>105</v>
      </c>
      <c r="G24" s="46">
        <v>38</v>
      </c>
      <c r="H24" s="48">
        <v>0</v>
      </c>
      <c r="I24" s="48">
        <v>0</v>
      </c>
      <c r="J24" s="48">
        <v>52</v>
      </c>
      <c r="K24" s="48">
        <v>24</v>
      </c>
      <c r="L24" s="48">
        <v>696</v>
      </c>
      <c r="M24" s="48">
        <v>745</v>
      </c>
      <c r="N24" s="48"/>
      <c r="O24" s="48">
        <v>162</v>
      </c>
      <c r="P24" s="48">
        <v>74</v>
      </c>
      <c r="Q24" s="48"/>
      <c r="R24" s="48">
        <v>37</v>
      </c>
      <c r="S24" s="48">
        <v>0</v>
      </c>
      <c r="T24" s="48">
        <v>16</v>
      </c>
      <c r="U24" s="48">
        <v>0</v>
      </c>
      <c r="V24" s="48">
        <v>319</v>
      </c>
      <c r="W24" s="48">
        <v>0</v>
      </c>
      <c r="X24" s="48">
        <v>0</v>
      </c>
      <c r="Y24" s="48">
        <v>0</v>
      </c>
      <c r="Z24" s="49"/>
      <c r="AA24" s="48">
        <v>123</v>
      </c>
      <c r="AB24" s="48">
        <v>85</v>
      </c>
      <c r="AC24" s="48">
        <v>126</v>
      </c>
      <c r="AD24" s="48">
        <v>131</v>
      </c>
      <c r="AE24" s="46">
        <v>446</v>
      </c>
      <c r="AF24" s="46">
        <v>448</v>
      </c>
      <c r="AG24" s="48">
        <v>0</v>
      </c>
      <c r="AH24" s="48">
        <v>0</v>
      </c>
      <c r="AI24" s="49"/>
      <c r="AJ24" s="48">
        <v>41</v>
      </c>
      <c r="AK24" s="48">
        <v>91</v>
      </c>
      <c r="AL24" s="48">
        <v>52</v>
      </c>
      <c r="AM24" s="48">
        <v>130</v>
      </c>
      <c r="AN24" s="48">
        <v>828</v>
      </c>
      <c r="AO24" s="48">
        <v>490</v>
      </c>
      <c r="AP24" s="48">
        <v>0</v>
      </c>
      <c r="AQ24" s="48">
        <v>0</v>
      </c>
      <c r="AR24" s="49"/>
      <c r="AS24" s="48">
        <v>155</v>
      </c>
      <c r="AT24" s="48">
        <v>46</v>
      </c>
      <c r="AU24" s="49"/>
      <c r="AV24" s="46">
        <v>0</v>
      </c>
      <c r="AW24" s="46">
        <v>0</v>
      </c>
      <c r="AX24" s="48">
        <v>100</v>
      </c>
      <c r="AY24" s="48">
        <v>140</v>
      </c>
      <c r="AZ24" s="48">
        <v>0</v>
      </c>
      <c r="BA24" s="49"/>
      <c r="BB24" s="48">
        <v>40</v>
      </c>
      <c r="BC24" s="48">
        <v>46</v>
      </c>
      <c r="BD24" s="48">
        <v>48</v>
      </c>
      <c r="BE24" s="48">
        <v>79</v>
      </c>
      <c r="BF24" s="46">
        <v>351</v>
      </c>
      <c r="BG24" s="46">
        <v>389</v>
      </c>
      <c r="BH24" s="49"/>
      <c r="BI24" s="48">
        <v>11</v>
      </c>
      <c r="BJ24" s="48">
        <v>5</v>
      </c>
      <c r="BK24" s="48">
        <v>9</v>
      </c>
      <c r="BL24" s="48">
        <v>5</v>
      </c>
      <c r="BM24" s="49"/>
      <c r="BN24" s="48">
        <v>74</v>
      </c>
      <c r="BO24" s="48">
        <v>58</v>
      </c>
      <c r="BP24" s="49"/>
      <c r="BQ24" s="48">
        <v>36</v>
      </c>
      <c r="BR24" s="48">
        <v>49</v>
      </c>
      <c r="BS24" s="48">
        <v>28</v>
      </c>
      <c r="BT24" s="48">
        <v>46</v>
      </c>
      <c r="BU24" s="48">
        <v>5</v>
      </c>
      <c r="BV24" s="48">
        <v>188</v>
      </c>
      <c r="BW24" s="48">
        <v>0</v>
      </c>
      <c r="BX24" s="48">
        <v>0</v>
      </c>
      <c r="BY24" s="23"/>
      <c r="BZ24" s="33"/>
      <c r="CA24" s="23"/>
      <c r="CB24" s="23"/>
      <c r="CC24" s="31"/>
      <c r="CE24" s="43"/>
    </row>
    <row r="25" spans="1:85" s="5" customFormat="1">
      <c r="A25" s="20">
        <f>'Замер Актив 15 ИЮНЯ 2016'!A25</f>
        <v>42536</v>
      </c>
      <c r="B25" s="21" t="s">
        <v>54</v>
      </c>
      <c r="C25" s="22"/>
      <c r="D25" s="46">
        <v>0</v>
      </c>
      <c r="E25" s="46">
        <v>88</v>
      </c>
      <c r="F25" s="46">
        <v>105</v>
      </c>
      <c r="G25" s="46">
        <v>37</v>
      </c>
      <c r="H25" s="48">
        <v>0</v>
      </c>
      <c r="I25" s="48">
        <v>0</v>
      </c>
      <c r="J25" s="48">
        <v>52</v>
      </c>
      <c r="K25" s="48">
        <v>23</v>
      </c>
      <c r="L25" s="48">
        <v>696</v>
      </c>
      <c r="M25" s="48">
        <v>745</v>
      </c>
      <c r="N25" s="48"/>
      <c r="O25" s="48">
        <v>162</v>
      </c>
      <c r="P25" s="48">
        <v>76</v>
      </c>
      <c r="Q25" s="48"/>
      <c r="R25" s="48">
        <v>32</v>
      </c>
      <c r="S25" s="48">
        <v>0</v>
      </c>
      <c r="T25" s="48">
        <v>14</v>
      </c>
      <c r="U25" s="48">
        <v>0</v>
      </c>
      <c r="V25" s="48">
        <v>319</v>
      </c>
      <c r="W25" s="48">
        <v>0</v>
      </c>
      <c r="X25" s="48">
        <v>0</v>
      </c>
      <c r="Y25" s="48">
        <v>0</v>
      </c>
      <c r="Z25" s="49"/>
      <c r="AA25" s="48">
        <v>123</v>
      </c>
      <c r="AB25" s="48">
        <v>85</v>
      </c>
      <c r="AC25" s="48">
        <v>127</v>
      </c>
      <c r="AD25" s="48">
        <v>132</v>
      </c>
      <c r="AE25" s="46">
        <v>448</v>
      </c>
      <c r="AF25" s="46">
        <v>450</v>
      </c>
      <c r="AG25" s="48">
        <v>0</v>
      </c>
      <c r="AH25" s="48">
        <v>0</v>
      </c>
      <c r="AI25" s="49"/>
      <c r="AJ25" s="48">
        <v>41</v>
      </c>
      <c r="AK25" s="48">
        <v>91</v>
      </c>
      <c r="AL25" s="48">
        <v>54</v>
      </c>
      <c r="AM25" s="48">
        <v>129</v>
      </c>
      <c r="AN25" s="48">
        <v>836</v>
      </c>
      <c r="AO25" s="48">
        <v>480</v>
      </c>
      <c r="AP25" s="48">
        <v>0</v>
      </c>
      <c r="AQ25" s="48">
        <v>0</v>
      </c>
      <c r="AR25" s="49"/>
      <c r="AS25" s="48">
        <v>158</v>
      </c>
      <c r="AT25" s="48">
        <v>46</v>
      </c>
      <c r="AU25" s="49"/>
      <c r="AV25" s="46">
        <v>0</v>
      </c>
      <c r="AW25" s="46">
        <v>0</v>
      </c>
      <c r="AX25" s="48">
        <v>101</v>
      </c>
      <c r="AY25" s="48">
        <v>141</v>
      </c>
      <c r="AZ25" s="48">
        <v>0</v>
      </c>
      <c r="BA25" s="49"/>
      <c r="BB25" s="48">
        <v>40</v>
      </c>
      <c r="BC25" s="48">
        <v>46</v>
      </c>
      <c r="BD25" s="48">
        <v>48</v>
      </c>
      <c r="BE25" s="48">
        <v>79</v>
      </c>
      <c r="BF25" s="46">
        <v>351</v>
      </c>
      <c r="BG25" s="46">
        <v>393</v>
      </c>
      <c r="BH25" s="49"/>
      <c r="BI25" s="48">
        <v>11</v>
      </c>
      <c r="BJ25" s="48">
        <v>5</v>
      </c>
      <c r="BK25" s="48">
        <v>9</v>
      </c>
      <c r="BL25" s="48">
        <v>5</v>
      </c>
      <c r="BM25" s="49"/>
      <c r="BN25" s="48">
        <v>74</v>
      </c>
      <c r="BO25" s="48">
        <v>58</v>
      </c>
      <c r="BP25" s="49"/>
      <c r="BQ25" s="48">
        <v>36</v>
      </c>
      <c r="BR25" s="48">
        <v>50</v>
      </c>
      <c r="BS25" s="48">
        <v>28</v>
      </c>
      <c r="BT25" s="48">
        <v>46</v>
      </c>
      <c r="BU25" s="48">
        <v>5</v>
      </c>
      <c r="BV25" s="48">
        <v>187</v>
      </c>
      <c r="BW25" s="48">
        <v>0</v>
      </c>
      <c r="BX25" s="48">
        <v>0</v>
      </c>
      <c r="BY25" s="23"/>
      <c r="BZ25" s="33"/>
      <c r="CA25" s="23"/>
      <c r="CB25" s="23"/>
      <c r="CC25" s="31"/>
      <c r="CE25" s="43"/>
    </row>
    <row r="26" spans="1:85" s="5" customFormat="1">
      <c r="A26" s="20">
        <f>'Замер Актив 15 ИЮНЯ 2016'!A26</f>
        <v>42536</v>
      </c>
      <c r="B26" s="32" t="s">
        <v>55</v>
      </c>
      <c r="C26" s="22"/>
      <c r="D26" s="46">
        <v>0</v>
      </c>
      <c r="E26" s="46">
        <v>89</v>
      </c>
      <c r="F26" s="46">
        <v>105</v>
      </c>
      <c r="G26" s="46">
        <v>37</v>
      </c>
      <c r="H26" s="48">
        <v>0</v>
      </c>
      <c r="I26" s="48">
        <v>0</v>
      </c>
      <c r="J26" s="48">
        <v>52</v>
      </c>
      <c r="K26" s="48">
        <v>20</v>
      </c>
      <c r="L26" s="48">
        <v>696</v>
      </c>
      <c r="M26" s="48">
        <v>745</v>
      </c>
      <c r="N26" s="48"/>
      <c r="O26" s="48">
        <v>162</v>
      </c>
      <c r="P26" s="48">
        <v>76</v>
      </c>
      <c r="Q26" s="48"/>
      <c r="R26" s="48">
        <v>23</v>
      </c>
      <c r="S26" s="48">
        <v>0</v>
      </c>
      <c r="T26" s="48">
        <v>18</v>
      </c>
      <c r="U26" s="48">
        <v>0</v>
      </c>
      <c r="V26" s="48">
        <v>333</v>
      </c>
      <c r="W26" s="48">
        <v>0</v>
      </c>
      <c r="X26" s="48">
        <v>0</v>
      </c>
      <c r="Y26" s="48">
        <v>0</v>
      </c>
      <c r="Z26" s="48"/>
      <c r="AA26" s="48">
        <v>122</v>
      </c>
      <c r="AB26" s="48">
        <v>85</v>
      </c>
      <c r="AC26" s="48">
        <v>127</v>
      </c>
      <c r="AD26" s="48">
        <v>131</v>
      </c>
      <c r="AE26" s="46">
        <v>447</v>
      </c>
      <c r="AF26" s="46">
        <v>451</v>
      </c>
      <c r="AG26" s="48">
        <v>0</v>
      </c>
      <c r="AH26" s="48">
        <v>0</v>
      </c>
      <c r="AI26" s="48"/>
      <c r="AJ26" s="48">
        <v>41</v>
      </c>
      <c r="AK26" s="48">
        <v>91</v>
      </c>
      <c r="AL26" s="48">
        <v>56</v>
      </c>
      <c r="AM26" s="48">
        <v>130</v>
      </c>
      <c r="AN26" s="48">
        <v>837</v>
      </c>
      <c r="AO26" s="48">
        <v>490</v>
      </c>
      <c r="AP26" s="48">
        <v>0</v>
      </c>
      <c r="AQ26" s="48">
        <v>0</v>
      </c>
      <c r="AR26" s="48"/>
      <c r="AS26" s="48">
        <v>158</v>
      </c>
      <c r="AT26" s="48">
        <v>46</v>
      </c>
      <c r="AU26" s="49"/>
      <c r="AV26" s="46">
        <v>0</v>
      </c>
      <c r="AW26" s="46">
        <v>0</v>
      </c>
      <c r="AX26" s="48">
        <v>102</v>
      </c>
      <c r="AY26" s="48">
        <v>141</v>
      </c>
      <c r="AZ26" s="48">
        <v>0</v>
      </c>
      <c r="BA26" s="49"/>
      <c r="BB26" s="48">
        <v>41</v>
      </c>
      <c r="BC26" s="48">
        <v>46</v>
      </c>
      <c r="BD26" s="48">
        <v>48</v>
      </c>
      <c r="BE26" s="48">
        <v>79</v>
      </c>
      <c r="BF26" s="46">
        <v>351</v>
      </c>
      <c r="BG26" s="46">
        <v>394</v>
      </c>
      <c r="BH26" s="48"/>
      <c r="BI26" s="48">
        <v>11</v>
      </c>
      <c r="BJ26" s="48">
        <v>5</v>
      </c>
      <c r="BK26" s="48">
        <v>9</v>
      </c>
      <c r="BL26" s="48">
        <v>5</v>
      </c>
      <c r="BM26" s="48"/>
      <c r="BN26" s="48">
        <v>75</v>
      </c>
      <c r="BO26" s="48">
        <v>58</v>
      </c>
      <c r="BP26" s="48"/>
      <c r="BQ26" s="48">
        <v>35</v>
      </c>
      <c r="BR26" s="48">
        <v>50</v>
      </c>
      <c r="BS26" s="48">
        <v>28</v>
      </c>
      <c r="BT26" s="48">
        <v>45</v>
      </c>
      <c r="BU26" s="48">
        <v>5</v>
      </c>
      <c r="BV26" s="48">
        <v>187</v>
      </c>
      <c r="BW26" s="48">
        <v>0</v>
      </c>
      <c r="BX26" s="48">
        <v>0</v>
      </c>
      <c r="BY26" s="23"/>
      <c r="BZ26" s="33"/>
      <c r="CA26" s="23"/>
      <c r="CB26" s="23"/>
      <c r="CC26" s="31"/>
      <c r="CE26" s="43"/>
    </row>
    <row r="27" spans="1:85" s="36" customFormat="1">
      <c r="A27" s="20">
        <f>'Замер Актив 15 ИЮНЯ 2016'!A27</f>
        <v>42536</v>
      </c>
      <c r="B27" s="21" t="s">
        <v>56</v>
      </c>
      <c r="C27" s="22"/>
      <c r="D27" s="46">
        <v>0</v>
      </c>
      <c r="E27" s="46">
        <v>89</v>
      </c>
      <c r="F27" s="46">
        <v>105</v>
      </c>
      <c r="G27" s="46">
        <v>38</v>
      </c>
      <c r="H27" s="48">
        <v>0</v>
      </c>
      <c r="I27" s="48">
        <v>0</v>
      </c>
      <c r="J27" s="48">
        <v>52</v>
      </c>
      <c r="K27" s="48">
        <v>20</v>
      </c>
      <c r="L27" s="48">
        <v>696</v>
      </c>
      <c r="M27" s="48">
        <v>745</v>
      </c>
      <c r="N27" s="48"/>
      <c r="O27" s="48">
        <v>162</v>
      </c>
      <c r="P27" s="48">
        <v>76</v>
      </c>
      <c r="Q27" s="48"/>
      <c r="R27" s="48">
        <v>24</v>
      </c>
      <c r="S27" s="48">
        <v>0</v>
      </c>
      <c r="T27" s="48">
        <v>18</v>
      </c>
      <c r="U27" s="48">
        <v>0</v>
      </c>
      <c r="V27" s="48">
        <v>333</v>
      </c>
      <c r="W27" s="48">
        <v>0</v>
      </c>
      <c r="X27" s="48">
        <v>0</v>
      </c>
      <c r="Y27" s="48">
        <v>0</v>
      </c>
      <c r="Z27" s="49"/>
      <c r="AA27" s="48">
        <v>122</v>
      </c>
      <c r="AB27" s="48">
        <v>84</v>
      </c>
      <c r="AC27" s="48">
        <v>127</v>
      </c>
      <c r="AD27" s="48">
        <v>131</v>
      </c>
      <c r="AE27" s="46">
        <v>446</v>
      </c>
      <c r="AF27" s="46">
        <v>450</v>
      </c>
      <c r="AG27" s="48">
        <v>0</v>
      </c>
      <c r="AH27" s="48">
        <v>0</v>
      </c>
      <c r="AI27" s="49"/>
      <c r="AJ27" s="48">
        <v>41</v>
      </c>
      <c r="AK27" s="48">
        <v>91</v>
      </c>
      <c r="AL27" s="48">
        <v>56</v>
      </c>
      <c r="AM27" s="48">
        <v>133</v>
      </c>
      <c r="AN27" s="48">
        <v>836</v>
      </c>
      <c r="AO27" s="48">
        <v>489</v>
      </c>
      <c r="AP27" s="48">
        <v>0</v>
      </c>
      <c r="AQ27" s="48">
        <v>0</v>
      </c>
      <c r="AR27" s="49"/>
      <c r="AS27" s="48">
        <v>158</v>
      </c>
      <c r="AT27" s="48">
        <v>45</v>
      </c>
      <c r="AU27" s="49"/>
      <c r="AV27" s="46">
        <v>0</v>
      </c>
      <c r="AW27" s="46">
        <v>0</v>
      </c>
      <c r="AX27" s="48">
        <v>100</v>
      </c>
      <c r="AY27" s="48">
        <v>141</v>
      </c>
      <c r="AZ27" s="48">
        <v>0</v>
      </c>
      <c r="BA27" s="49"/>
      <c r="BB27" s="48">
        <v>40</v>
      </c>
      <c r="BC27" s="48">
        <v>46</v>
      </c>
      <c r="BD27" s="48">
        <v>48</v>
      </c>
      <c r="BE27" s="48">
        <v>80</v>
      </c>
      <c r="BF27" s="46">
        <v>349</v>
      </c>
      <c r="BG27" s="46">
        <v>397</v>
      </c>
      <c r="BH27" s="49"/>
      <c r="BI27" s="48">
        <v>11</v>
      </c>
      <c r="BJ27" s="48">
        <v>5</v>
      </c>
      <c r="BK27" s="48">
        <v>9</v>
      </c>
      <c r="BL27" s="48">
        <v>5</v>
      </c>
      <c r="BM27" s="49"/>
      <c r="BN27" s="48">
        <v>75</v>
      </c>
      <c r="BO27" s="48">
        <v>58</v>
      </c>
      <c r="BP27" s="49"/>
      <c r="BQ27" s="48">
        <v>34</v>
      </c>
      <c r="BR27" s="48">
        <v>50</v>
      </c>
      <c r="BS27" s="48">
        <v>28</v>
      </c>
      <c r="BT27" s="48">
        <v>46</v>
      </c>
      <c r="BU27" s="48">
        <v>5</v>
      </c>
      <c r="BV27" s="48">
        <v>187</v>
      </c>
      <c r="BW27" s="48">
        <v>0</v>
      </c>
      <c r="BX27" s="48">
        <v>0</v>
      </c>
      <c r="BY27" s="23"/>
      <c r="BZ27" s="33"/>
      <c r="CA27" s="23"/>
      <c r="CB27" s="23"/>
      <c r="CC27" s="31"/>
      <c r="CD27" s="5"/>
      <c r="CE27" s="43"/>
      <c r="CG27" s="5"/>
    </row>
    <row r="28" spans="1:85" s="5" customFormat="1">
      <c r="A28" s="20">
        <f>'Замер Актив 15 ИЮНЯ 2016'!A28</f>
        <v>42536</v>
      </c>
      <c r="B28" s="21" t="s">
        <v>57</v>
      </c>
      <c r="C28" s="22"/>
      <c r="D28" s="46">
        <v>0</v>
      </c>
      <c r="E28" s="46">
        <v>88</v>
      </c>
      <c r="F28" s="46">
        <v>105</v>
      </c>
      <c r="G28" s="46">
        <v>38</v>
      </c>
      <c r="H28" s="48">
        <v>0</v>
      </c>
      <c r="I28" s="48">
        <v>0</v>
      </c>
      <c r="J28" s="48">
        <v>53</v>
      </c>
      <c r="K28" s="48">
        <v>20</v>
      </c>
      <c r="L28" s="48">
        <v>696</v>
      </c>
      <c r="M28" s="48">
        <v>745</v>
      </c>
      <c r="N28" s="48"/>
      <c r="O28" s="48">
        <v>162</v>
      </c>
      <c r="P28" s="48">
        <v>76</v>
      </c>
      <c r="Q28" s="48"/>
      <c r="R28" s="48">
        <v>25</v>
      </c>
      <c r="S28" s="48">
        <v>0</v>
      </c>
      <c r="T28" s="48">
        <v>19</v>
      </c>
      <c r="U28" s="48">
        <v>0</v>
      </c>
      <c r="V28" s="48">
        <v>333</v>
      </c>
      <c r="W28" s="48">
        <v>0</v>
      </c>
      <c r="X28" s="48">
        <v>0</v>
      </c>
      <c r="Y28" s="48">
        <v>0</v>
      </c>
      <c r="Z28" s="49"/>
      <c r="AA28" s="48">
        <v>122</v>
      </c>
      <c r="AB28" s="48">
        <v>84</v>
      </c>
      <c r="AC28" s="48">
        <v>127</v>
      </c>
      <c r="AD28" s="48">
        <v>131</v>
      </c>
      <c r="AE28" s="46">
        <v>446</v>
      </c>
      <c r="AF28" s="46">
        <v>450</v>
      </c>
      <c r="AG28" s="48">
        <v>0</v>
      </c>
      <c r="AH28" s="48">
        <v>0</v>
      </c>
      <c r="AI28" s="49"/>
      <c r="AJ28" s="48">
        <v>41</v>
      </c>
      <c r="AK28" s="48">
        <v>91</v>
      </c>
      <c r="AL28" s="48">
        <v>57</v>
      </c>
      <c r="AM28" s="48">
        <v>134</v>
      </c>
      <c r="AN28" s="48">
        <v>819</v>
      </c>
      <c r="AO28" s="48">
        <v>498</v>
      </c>
      <c r="AP28" s="48">
        <v>0</v>
      </c>
      <c r="AQ28" s="48">
        <v>0</v>
      </c>
      <c r="AR28" s="49"/>
      <c r="AS28" s="48">
        <v>157</v>
      </c>
      <c r="AT28" s="48">
        <v>45</v>
      </c>
      <c r="AU28" s="49"/>
      <c r="AV28" s="46">
        <v>0</v>
      </c>
      <c r="AW28" s="46">
        <v>0</v>
      </c>
      <c r="AX28" s="48">
        <v>101</v>
      </c>
      <c r="AY28" s="48">
        <v>141</v>
      </c>
      <c r="AZ28" s="48">
        <v>0</v>
      </c>
      <c r="BA28" s="49"/>
      <c r="BB28" s="48">
        <v>41</v>
      </c>
      <c r="BC28" s="48">
        <v>46</v>
      </c>
      <c r="BD28" s="48">
        <v>49</v>
      </c>
      <c r="BE28" s="48">
        <v>79</v>
      </c>
      <c r="BF28" s="46">
        <v>352</v>
      </c>
      <c r="BG28" s="46">
        <v>390</v>
      </c>
      <c r="BH28" s="49"/>
      <c r="BI28" s="48">
        <v>11</v>
      </c>
      <c r="BJ28" s="48">
        <v>5</v>
      </c>
      <c r="BK28" s="48">
        <v>9</v>
      </c>
      <c r="BL28" s="48">
        <v>5</v>
      </c>
      <c r="BM28" s="49"/>
      <c r="BN28" s="48">
        <v>74</v>
      </c>
      <c r="BO28" s="48">
        <v>58</v>
      </c>
      <c r="BP28" s="49"/>
      <c r="BQ28" s="48">
        <v>34</v>
      </c>
      <c r="BR28" s="48">
        <v>50</v>
      </c>
      <c r="BS28" s="48">
        <v>28</v>
      </c>
      <c r="BT28" s="48">
        <v>44</v>
      </c>
      <c r="BU28" s="48">
        <v>5</v>
      </c>
      <c r="BV28" s="48">
        <v>187</v>
      </c>
      <c r="BW28" s="48">
        <v>0</v>
      </c>
      <c r="BX28" s="48">
        <v>0</v>
      </c>
      <c r="BY28" s="23"/>
      <c r="BZ28" s="33"/>
      <c r="CA28" s="23"/>
      <c r="CB28" s="23"/>
      <c r="CC28" s="31"/>
      <c r="CE28" s="43"/>
    </row>
    <row r="29" spans="1:85" s="5" customFormat="1">
      <c r="A29" s="20">
        <f>'Замер Актив 15 ИЮНЯ 2016'!A29</f>
        <v>42536</v>
      </c>
      <c r="B29" s="21" t="s">
        <v>58</v>
      </c>
      <c r="C29" s="22"/>
      <c r="D29" s="46">
        <v>0</v>
      </c>
      <c r="E29" s="46">
        <v>89</v>
      </c>
      <c r="F29" s="46">
        <v>105</v>
      </c>
      <c r="G29" s="46">
        <v>38</v>
      </c>
      <c r="H29" s="48">
        <v>0</v>
      </c>
      <c r="I29" s="48">
        <v>0</v>
      </c>
      <c r="J29" s="48">
        <v>53</v>
      </c>
      <c r="K29" s="48">
        <v>19</v>
      </c>
      <c r="L29" s="48">
        <v>708</v>
      </c>
      <c r="M29" s="48">
        <v>745</v>
      </c>
      <c r="N29" s="48"/>
      <c r="O29" s="48">
        <v>162</v>
      </c>
      <c r="P29" s="48">
        <v>76</v>
      </c>
      <c r="Q29" s="48"/>
      <c r="R29" s="48">
        <v>22</v>
      </c>
      <c r="S29" s="48">
        <v>0</v>
      </c>
      <c r="T29" s="48">
        <v>18</v>
      </c>
      <c r="U29" s="48">
        <v>0</v>
      </c>
      <c r="V29" s="48">
        <v>333</v>
      </c>
      <c r="W29" s="48">
        <v>0</v>
      </c>
      <c r="X29" s="48">
        <v>0</v>
      </c>
      <c r="Y29" s="48">
        <v>0</v>
      </c>
      <c r="Z29" s="49"/>
      <c r="AA29" s="48">
        <v>122</v>
      </c>
      <c r="AB29" s="48">
        <v>84</v>
      </c>
      <c r="AC29" s="48">
        <v>128</v>
      </c>
      <c r="AD29" s="48">
        <v>131</v>
      </c>
      <c r="AE29" s="46">
        <v>446</v>
      </c>
      <c r="AF29" s="46">
        <v>450</v>
      </c>
      <c r="AG29" s="48">
        <v>0</v>
      </c>
      <c r="AH29" s="48">
        <v>0</v>
      </c>
      <c r="AI29" s="49"/>
      <c r="AJ29" s="48">
        <v>41</v>
      </c>
      <c r="AK29" s="48">
        <v>91</v>
      </c>
      <c r="AL29" s="48">
        <v>58</v>
      </c>
      <c r="AM29" s="48">
        <v>134</v>
      </c>
      <c r="AN29" s="48">
        <v>817</v>
      </c>
      <c r="AO29" s="48">
        <v>523</v>
      </c>
      <c r="AP29" s="48">
        <v>0</v>
      </c>
      <c r="AQ29" s="48">
        <v>0</v>
      </c>
      <c r="AR29" s="49"/>
      <c r="AS29" s="48">
        <v>156</v>
      </c>
      <c r="AT29" s="48">
        <v>45</v>
      </c>
      <c r="AU29" s="49"/>
      <c r="AV29" s="46">
        <v>0</v>
      </c>
      <c r="AW29" s="46">
        <v>0</v>
      </c>
      <c r="AX29" s="48">
        <v>100</v>
      </c>
      <c r="AY29" s="48">
        <v>140</v>
      </c>
      <c r="AZ29" s="48">
        <v>0</v>
      </c>
      <c r="BA29" s="49"/>
      <c r="BB29" s="48">
        <v>40</v>
      </c>
      <c r="BC29" s="48">
        <v>46</v>
      </c>
      <c r="BD29" s="48">
        <v>48</v>
      </c>
      <c r="BE29" s="48">
        <v>79</v>
      </c>
      <c r="BF29" s="46">
        <v>349</v>
      </c>
      <c r="BG29" s="46">
        <v>396</v>
      </c>
      <c r="BH29" s="49"/>
      <c r="BI29" s="48">
        <v>11</v>
      </c>
      <c r="BJ29" s="48">
        <v>5</v>
      </c>
      <c r="BK29" s="48">
        <v>9</v>
      </c>
      <c r="BL29" s="48">
        <v>5</v>
      </c>
      <c r="BM29" s="49"/>
      <c r="BN29" s="48">
        <v>74</v>
      </c>
      <c r="BO29" s="48">
        <v>58</v>
      </c>
      <c r="BP29" s="49"/>
      <c r="BQ29" s="48">
        <v>34</v>
      </c>
      <c r="BR29" s="48">
        <v>49</v>
      </c>
      <c r="BS29" s="48">
        <v>29</v>
      </c>
      <c r="BT29" s="48">
        <v>45</v>
      </c>
      <c r="BU29" s="48">
        <v>5</v>
      </c>
      <c r="BV29" s="48">
        <v>188</v>
      </c>
      <c r="BW29" s="48">
        <v>0</v>
      </c>
      <c r="BX29" s="48">
        <v>0</v>
      </c>
      <c r="BY29" s="23"/>
      <c r="BZ29" s="33"/>
      <c r="CA29" s="23"/>
      <c r="CB29" s="23"/>
      <c r="CC29" s="31"/>
      <c r="CE29" s="43"/>
    </row>
    <row r="30" spans="1:85" s="5" customFormat="1">
      <c r="A30" s="20">
        <f>'Замер Актив 15 ИЮНЯ 2016'!A30</f>
        <v>42536</v>
      </c>
      <c r="B30" s="32" t="s">
        <v>59</v>
      </c>
      <c r="C30" s="22"/>
      <c r="D30" s="46">
        <v>0</v>
      </c>
      <c r="E30" s="46">
        <v>88</v>
      </c>
      <c r="F30" s="46">
        <v>105</v>
      </c>
      <c r="G30" s="46">
        <v>38</v>
      </c>
      <c r="H30" s="48">
        <v>0</v>
      </c>
      <c r="I30" s="48">
        <v>0</v>
      </c>
      <c r="J30" s="48">
        <v>53</v>
      </c>
      <c r="K30" s="48">
        <v>19</v>
      </c>
      <c r="L30" s="48">
        <v>708</v>
      </c>
      <c r="M30" s="48">
        <v>746</v>
      </c>
      <c r="N30" s="48"/>
      <c r="O30" s="48">
        <v>162</v>
      </c>
      <c r="P30" s="48">
        <v>77</v>
      </c>
      <c r="Q30" s="48"/>
      <c r="R30" s="48">
        <v>20</v>
      </c>
      <c r="S30" s="48">
        <v>0</v>
      </c>
      <c r="T30" s="48">
        <v>19</v>
      </c>
      <c r="U30" s="48">
        <v>0</v>
      </c>
      <c r="V30" s="48">
        <v>333</v>
      </c>
      <c r="W30" s="48">
        <v>0</v>
      </c>
      <c r="X30" s="48">
        <v>0</v>
      </c>
      <c r="Y30" s="48">
        <v>0</v>
      </c>
      <c r="Z30" s="49"/>
      <c r="AA30" s="48">
        <v>122</v>
      </c>
      <c r="AB30" s="48">
        <v>84</v>
      </c>
      <c r="AC30" s="48">
        <v>127</v>
      </c>
      <c r="AD30" s="48">
        <v>132</v>
      </c>
      <c r="AE30" s="46">
        <v>451</v>
      </c>
      <c r="AF30" s="46">
        <v>450</v>
      </c>
      <c r="AG30" s="48">
        <v>0</v>
      </c>
      <c r="AH30" s="48">
        <v>0</v>
      </c>
      <c r="AI30" s="49"/>
      <c r="AJ30" s="48">
        <v>41</v>
      </c>
      <c r="AK30" s="48">
        <v>91</v>
      </c>
      <c r="AL30" s="48">
        <v>57</v>
      </c>
      <c r="AM30" s="48">
        <v>133</v>
      </c>
      <c r="AN30" s="48">
        <v>815</v>
      </c>
      <c r="AO30" s="48">
        <v>506</v>
      </c>
      <c r="AP30" s="48">
        <v>0</v>
      </c>
      <c r="AQ30" s="48">
        <v>0</v>
      </c>
      <c r="AR30" s="49"/>
      <c r="AS30" s="48">
        <v>156</v>
      </c>
      <c r="AT30" s="48">
        <v>45</v>
      </c>
      <c r="AU30" s="49"/>
      <c r="AV30" s="46">
        <v>0</v>
      </c>
      <c r="AW30" s="46">
        <v>0</v>
      </c>
      <c r="AX30" s="48">
        <v>99</v>
      </c>
      <c r="AY30" s="48">
        <v>140</v>
      </c>
      <c r="AZ30" s="48">
        <v>0</v>
      </c>
      <c r="BA30" s="49"/>
      <c r="BB30" s="48">
        <v>41</v>
      </c>
      <c r="BC30" s="48">
        <v>46</v>
      </c>
      <c r="BD30" s="48">
        <v>48</v>
      </c>
      <c r="BE30" s="48">
        <v>80</v>
      </c>
      <c r="BF30" s="46">
        <v>352</v>
      </c>
      <c r="BG30" s="46">
        <v>395</v>
      </c>
      <c r="BH30" s="49"/>
      <c r="BI30" s="48">
        <v>11</v>
      </c>
      <c r="BJ30" s="48">
        <v>5</v>
      </c>
      <c r="BK30" s="48">
        <v>9</v>
      </c>
      <c r="BL30" s="48">
        <v>5</v>
      </c>
      <c r="BM30" s="49"/>
      <c r="BN30" s="48">
        <v>75</v>
      </c>
      <c r="BO30" s="48">
        <v>58</v>
      </c>
      <c r="BP30" s="49"/>
      <c r="BQ30" s="48">
        <v>34</v>
      </c>
      <c r="BR30" s="48">
        <v>49</v>
      </c>
      <c r="BS30" s="48">
        <v>29</v>
      </c>
      <c r="BT30" s="48">
        <v>45</v>
      </c>
      <c r="BU30" s="48">
        <v>6</v>
      </c>
      <c r="BV30" s="48">
        <v>187</v>
      </c>
      <c r="BW30" s="48">
        <v>0</v>
      </c>
      <c r="BX30" s="48">
        <v>0</v>
      </c>
      <c r="BY30" s="23"/>
      <c r="BZ30" s="33"/>
      <c r="CA30" s="23"/>
      <c r="CB30" s="23"/>
      <c r="CC30" s="31"/>
      <c r="CE30" s="43"/>
    </row>
    <row r="31" spans="1:85" s="5" customFormat="1">
      <c r="A31" s="20">
        <f>'Замер Актив 15 ИЮНЯ 2016'!A31</f>
        <v>42536</v>
      </c>
      <c r="B31" s="21" t="s">
        <v>60</v>
      </c>
      <c r="C31" s="22"/>
      <c r="D31" s="46">
        <v>0</v>
      </c>
      <c r="E31" s="46">
        <v>89</v>
      </c>
      <c r="F31" s="46">
        <v>104</v>
      </c>
      <c r="G31" s="46">
        <v>38</v>
      </c>
      <c r="H31" s="48">
        <v>0</v>
      </c>
      <c r="I31" s="48">
        <v>0</v>
      </c>
      <c r="J31" s="48">
        <v>53</v>
      </c>
      <c r="K31" s="48">
        <v>19</v>
      </c>
      <c r="L31" s="48">
        <v>737</v>
      </c>
      <c r="M31" s="48">
        <v>602</v>
      </c>
      <c r="N31" s="48"/>
      <c r="O31" s="48">
        <v>161</v>
      </c>
      <c r="P31" s="48">
        <v>77</v>
      </c>
      <c r="Q31" s="48"/>
      <c r="R31" s="48">
        <v>21</v>
      </c>
      <c r="S31" s="48">
        <v>0</v>
      </c>
      <c r="T31" s="48">
        <v>18</v>
      </c>
      <c r="U31" s="48">
        <v>0</v>
      </c>
      <c r="V31" s="48">
        <v>333</v>
      </c>
      <c r="W31" s="48">
        <v>0</v>
      </c>
      <c r="X31" s="48">
        <v>0</v>
      </c>
      <c r="Y31" s="48">
        <v>0</v>
      </c>
      <c r="Z31" s="49"/>
      <c r="AA31" s="48">
        <v>122</v>
      </c>
      <c r="AB31" s="48">
        <v>84</v>
      </c>
      <c r="AC31" s="48">
        <v>125</v>
      </c>
      <c r="AD31" s="48">
        <v>131</v>
      </c>
      <c r="AE31" s="46">
        <v>405</v>
      </c>
      <c r="AF31" s="46">
        <v>452</v>
      </c>
      <c r="AG31" s="48">
        <v>0</v>
      </c>
      <c r="AH31" s="48">
        <v>0</v>
      </c>
      <c r="AI31" s="49"/>
      <c r="AJ31" s="48">
        <v>41</v>
      </c>
      <c r="AK31" s="48">
        <v>91</v>
      </c>
      <c r="AL31" s="48">
        <v>56</v>
      </c>
      <c r="AM31" s="48">
        <v>133</v>
      </c>
      <c r="AN31" s="48">
        <v>816</v>
      </c>
      <c r="AO31" s="48">
        <v>507</v>
      </c>
      <c r="AP31" s="48">
        <v>0</v>
      </c>
      <c r="AQ31" s="48">
        <v>0</v>
      </c>
      <c r="AR31" s="49"/>
      <c r="AS31" s="48">
        <v>156</v>
      </c>
      <c r="AT31" s="48">
        <v>45</v>
      </c>
      <c r="AU31" s="49"/>
      <c r="AV31" s="46">
        <v>0</v>
      </c>
      <c r="AW31" s="46">
        <v>0</v>
      </c>
      <c r="AX31" s="48">
        <v>100</v>
      </c>
      <c r="AY31" s="48">
        <v>140</v>
      </c>
      <c r="AZ31" s="48">
        <v>0</v>
      </c>
      <c r="BA31" s="49"/>
      <c r="BB31" s="48">
        <v>41</v>
      </c>
      <c r="BC31" s="48">
        <v>46</v>
      </c>
      <c r="BD31" s="48">
        <v>48</v>
      </c>
      <c r="BE31" s="48">
        <v>79</v>
      </c>
      <c r="BF31" s="46">
        <v>349</v>
      </c>
      <c r="BG31" s="46">
        <v>396</v>
      </c>
      <c r="BH31" s="49"/>
      <c r="BI31" s="48">
        <v>11</v>
      </c>
      <c r="BJ31" s="48">
        <v>5</v>
      </c>
      <c r="BK31" s="48">
        <v>9</v>
      </c>
      <c r="BL31" s="48">
        <v>5</v>
      </c>
      <c r="BM31" s="49"/>
      <c r="BN31" s="48">
        <v>74</v>
      </c>
      <c r="BO31" s="48">
        <v>58</v>
      </c>
      <c r="BP31" s="49"/>
      <c r="BQ31" s="48">
        <v>34</v>
      </c>
      <c r="BR31" s="48">
        <v>49</v>
      </c>
      <c r="BS31" s="48">
        <v>29</v>
      </c>
      <c r="BT31" s="48">
        <v>46</v>
      </c>
      <c r="BU31" s="48">
        <v>6</v>
      </c>
      <c r="BV31" s="48">
        <v>187</v>
      </c>
      <c r="BW31" s="48">
        <v>0</v>
      </c>
      <c r="BX31" s="48">
        <v>0</v>
      </c>
      <c r="BY31" s="23"/>
      <c r="BZ31" s="33"/>
      <c r="CA31" s="23"/>
      <c r="CB31" s="23"/>
      <c r="CC31" s="31"/>
      <c r="CE31" s="43"/>
    </row>
    <row r="32" spans="1:85" s="5" customFormat="1">
      <c r="A32" s="20">
        <f>'Замер Актив 15 ИЮНЯ 2016'!A32</f>
        <v>42536</v>
      </c>
      <c r="B32" s="21" t="s">
        <v>61</v>
      </c>
      <c r="C32" s="22"/>
      <c r="D32" s="46">
        <v>0</v>
      </c>
      <c r="E32" s="46">
        <v>89</v>
      </c>
      <c r="F32" s="46">
        <v>104</v>
      </c>
      <c r="G32" s="46">
        <v>38</v>
      </c>
      <c r="H32" s="48">
        <v>0</v>
      </c>
      <c r="I32" s="48">
        <v>0</v>
      </c>
      <c r="J32" s="48">
        <v>52</v>
      </c>
      <c r="K32" s="48">
        <v>19</v>
      </c>
      <c r="L32" s="48">
        <v>773</v>
      </c>
      <c r="M32" s="48">
        <v>439</v>
      </c>
      <c r="N32" s="48"/>
      <c r="O32" s="48">
        <v>162</v>
      </c>
      <c r="P32" s="48">
        <v>76</v>
      </c>
      <c r="Q32" s="48"/>
      <c r="R32" s="48">
        <v>20</v>
      </c>
      <c r="S32" s="48">
        <v>0</v>
      </c>
      <c r="T32" s="48">
        <v>17</v>
      </c>
      <c r="U32" s="48">
        <v>0</v>
      </c>
      <c r="V32" s="48">
        <v>333</v>
      </c>
      <c r="W32" s="48">
        <v>0</v>
      </c>
      <c r="X32" s="48">
        <v>0</v>
      </c>
      <c r="Y32" s="48">
        <v>0</v>
      </c>
      <c r="Z32" s="49"/>
      <c r="AA32" s="48">
        <v>123</v>
      </c>
      <c r="AB32" s="48">
        <v>85</v>
      </c>
      <c r="AC32" s="48">
        <v>128</v>
      </c>
      <c r="AD32" s="48">
        <v>132</v>
      </c>
      <c r="AE32" s="46">
        <v>383</v>
      </c>
      <c r="AF32" s="46">
        <v>454</v>
      </c>
      <c r="AG32" s="48">
        <v>0</v>
      </c>
      <c r="AH32" s="48">
        <v>0</v>
      </c>
      <c r="AI32" s="49"/>
      <c r="AJ32" s="48">
        <v>41</v>
      </c>
      <c r="AK32" s="48">
        <v>91</v>
      </c>
      <c r="AL32" s="48">
        <v>57</v>
      </c>
      <c r="AM32" s="48">
        <v>133</v>
      </c>
      <c r="AN32" s="48">
        <v>818</v>
      </c>
      <c r="AO32" s="48">
        <v>507</v>
      </c>
      <c r="AP32" s="48">
        <v>0</v>
      </c>
      <c r="AQ32" s="48">
        <v>0</v>
      </c>
      <c r="AR32" s="49"/>
      <c r="AS32" s="48">
        <v>156</v>
      </c>
      <c r="AT32" s="48">
        <v>44</v>
      </c>
      <c r="AU32" s="49"/>
      <c r="AV32" s="46">
        <v>0</v>
      </c>
      <c r="AW32" s="46">
        <v>0</v>
      </c>
      <c r="AX32" s="48">
        <v>100</v>
      </c>
      <c r="AY32" s="48">
        <v>140</v>
      </c>
      <c r="AZ32" s="48">
        <v>0</v>
      </c>
      <c r="BA32" s="49"/>
      <c r="BB32" s="48">
        <v>40</v>
      </c>
      <c r="BC32" s="48">
        <v>46</v>
      </c>
      <c r="BD32" s="48">
        <v>48</v>
      </c>
      <c r="BE32" s="48">
        <v>78</v>
      </c>
      <c r="BF32" s="46">
        <v>350</v>
      </c>
      <c r="BG32" s="46">
        <v>393</v>
      </c>
      <c r="BH32" s="49"/>
      <c r="BI32" s="48">
        <v>11</v>
      </c>
      <c r="BJ32" s="48">
        <v>5</v>
      </c>
      <c r="BK32" s="48">
        <v>9</v>
      </c>
      <c r="BL32" s="48">
        <v>5</v>
      </c>
      <c r="BM32" s="49"/>
      <c r="BN32" s="48">
        <v>75</v>
      </c>
      <c r="BO32" s="48">
        <v>58</v>
      </c>
      <c r="BP32" s="49"/>
      <c r="BQ32" s="48">
        <v>34</v>
      </c>
      <c r="BR32" s="48">
        <v>50</v>
      </c>
      <c r="BS32" s="48">
        <v>29</v>
      </c>
      <c r="BT32" s="48">
        <v>46</v>
      </c>
      <c r="BU32" s="48">
        <v>6</v>
      </c>
      <c r="BV32" s="48">
        <v>187</v>
      </c>
      <c r="BW32" s="48">
        <v>0</v>
      </c>
      <c r="BX32" s="48">
        <v>0</v>
      </c>
      <c r="BY32" s="23"/>
      <c r="BZ32" s="33"/>
      <c r="CA32" s="23"/>
      <c r="CB32" s="23"/>
      <c r="CC32" s="31"/>
      <c r="CE32" s="43"/>
    </row>
    <row r="33" spans="1:83" s="5" customFormat="1">
      <c r="A33" s="20">
        <f>'Замер Актив 15 ИЮНЯ 2016'!A33</f>
        <v>42536</v>
      </c>
      <c r="B33" s="21" t="s">
        <v>62</v>
      </c>
      <c r="C33" s="22"/>
      <c r="D33" s="46">
        <v>0</v>
      </c>
      <c r="E33" s="46">
        <v>89</v>
      </c>
      <c r="F33" s="46">
        <v>105</v>
      </c>
      <c r="G33" s="46">
        <v>38</v>
      </c>
      <c r="H33" s="48">
        <v>0</v>
      </c>
      <c r="I33" s="48">
        <v>0</v>
      </c>
      <c r="J33" s="48">
        <v>51</v>
      </c>
      <c r="K33" s="48">
        <v>19</v>
      </c>
      <c r="L33" s="48">
        <v>774</v>
      </c>
      <c r="M33" s="48">
        <v>437</v>
      </c>
      <c r="N33" s="48"/>
      <c r="O33" s="48">
        <v>162</v>
      </c>
      <c r="P33" s="48">
        <v>77</v>
      </c>
      <c r="Q33" s="48"/>
      <c r="R33" s="48">
        <v>18</v>
      </c>
      <c r="S33" s="48">
        <v>0</v>
      </c>
      <c r="T33" s="48">
        <v>18</v>
      </c>
      <c r="U33" s="48">
        <v>0</v>
      </c>
      <c r="V33" s="48">
        <v>333</v>
      </c>
      <c r="W33" s="48">
        <v>0</v>
      </c>
      <c r="X33" s="48">
        <v>0</v>
      </c>
      <c r="Y33" s="48">
        <v>0</v>
      </c>
      <c r="Z33" s="49"/>
      <c r="AA33" s="48">
        <v>123</v>
      </c>
      <c r="AB33" s="48">
        <v>85</v>
      </c>
      <c r="AC33" s="48">
        <v>127</v>
      </c>
      <c r="AD33" s="48">
        <v>132</v>
      </c>
      <c r="AE33" s="46">
        <v>384</v>
      </c>
      <c r="AF33" s="46">
        <v>453</v>
      </c>
      <c r="AG33" s="48">
        <v>0</v>
      </c>
      <c r="AH33" s="48">
        <v>0</v>
      </c>
      <c r="AI33" s="49"/>
      <c r="AJ33" s="48">
        <v>41</v>
      </c>
      <c r="AK33" s="48">
        <v>91</v>
      </c>
      <c r="AL33" s="48">
        <v>58</v>
      </c>
      <c r="AM33" s="48">
        <v>132</v>
      </c>
      <c r="AN33" s="48">
        <v>818</v>
      </c>
      <c r="AO33" s="48">
        <v>507</v>
      </c>
      <c r="AP33" s="48">
        <v>0</v>
      </c>
      <c r="AQ33" s="48">
        <v>0</v>
      </c>
      <c r="AR33" s="49"/>
      <c r="AS33" s="48">
        <v>155</v>
      </c>
      <c r="AT33" s="48">
        <v>44</v>
      </c>
      <c r="AU33" s="49"/>
      <c r="AV33" s="46">
        <v>0</v>
      </c>
      <c r="AW33" s="46">
        <v>0</v>
      </c>
      <c r="AX33" s="48">
        <v>99</v>
      </c>
      <c r="AY33" s="48">
        <v>140</v>
      </c>
      <c r="AZ33" s="48">
        <v>0</v>
      </c>
      <c r="BA33" s="49"/>
      <c r="BB33" s="48">
        <v>41</v>
      </c>
      <c r="BC33" s="48">
        <v>46</v>
      </c>
      <c r="BD33" s="48">
        <v>49</v>
      </c>
      <c r="BE33" s="48">
        <v>79</v>
      </c>
      <c r="BF33" s="46">
        <v>349</v>
      </c>
      <c r="BG33" s="46">
        <v>397</v>
      </c>
      <c r="BH33" s="49"/>
      <c r="BI33" s="48">
        <v>11</v>
      </c>
      <c r="BJ33" s="48">
        <v>5</v>
      </c>
      <c r="BK33" s="48">
        <v>9</v>
      </c>
      <c r="BL33" s="48">
        <v>5</v>
      </c>
      <c r="BM33" s="49"/>
      <c r="BN33" s="48">
        <v>75</v>
      </c>
      <c r="BO33" s="48">
        <v>58</v>
      </c>
      <c r="BP33" s="49"/>
      <c r="BQ33" s="48">
        <v>34</v>
      </c>
      <c r="BR33" s="48">
        <v>49</v>
      </c>
      <c r="BS33" s="48">
        <v>29</v>
      </c>
      <c r="BT33" s="48">
        <v>46</v>
      </c>
      <c r="BU33" s="48">
        <v>6</v>
      </c>
      <c r="BV33" s="48">
        <v>187</v>
      </c>
      <c r="BW33" s="48">
        <v>0</v>
      </c>
      <c r="BX33" s="48">
        <v>0</v>
      </c>
      <c r="BY33" s="23"/>
      <c r="BZ33" s="33"/>
      <c r="CA33" s="23"/>
      <c r="CB33" s="23"/>
      <c r="CC33" s="31"/>
      <c r="CE33" s="43"/>
    </row>
    <row r="34" spans="1:83" s="5" customFormat="1">
      <c r="A34" s="20">
        <f>'Замер Актив 15 ИЮНЯ 2016'!A34</f>
        <v>42536</v>
      </c>
      <c r="B34" s="21" t="s">
        <v>63</v>
      </c>
      <c r="C34" s="22"/>
      <c r="D34" s="46">
        <v>0</v>
      </c>
      <c r="E34" s="46">
        <v>88</v>
      </c>
      <c r="F34" s="46">
        <v>105</v>
      </c>
      <c r="G34" s="46">
        <v>38</v>
      </c>
      <c r="H34" s="48">
        <v>0</v>
      </c>
      <c r="I34" s="48">
        <v>0</v>
      </c>
      <c r="J34" s="48">
        <v>51</v>
      </c>
      <c r="K34" s="48">
        <v>19</v>
      </c>
      <c r="L34" s="48">
        <v>776</v>
      </c>
      <c r="M34" s="48">
        <v>428</v>
      </c>
      <c r="N34" s="48"/>
      <c r="O34" s="48">
        <v>161</v>
      </c>
      <c r="P34" s="48">
        <v>77</v>
      </c>
      <c r="Q34" s="48"/>
      <c r="R34" s="48">
        <v>21</v>
      </c>
      <c r="S34" s="48">
        <v>0</v>
      </c>
      <c r="T34" s="48">
        <v>18</v>
      </c>
      <c r="U34" s="48">
        <v>0</v>
      </c>
      <c r="V34" s="48">
        <v>333</v>
      </c>
      <c r="W34" s="48">
        <v>0</v>
      </c>
      <c r="X34" s="48">
        <v>0</v>
      </c>
      <c r="Y34" s="48">
        <v>0</v>
      </c>
      <c r="Z34" s="49"/>
      <c r="AA34" s="48">
        <v>122</v>
      </c>
      <c r="AB34" s="48">
        <v>84</v>
      </c>
      <c r="AC34" s="48">
        <v>127</v>
      </c>
      <c r="AD34" s="48">
        <v>133</v>
      </c>
      <c r="AE34" s="46">
        <v>384</v>
      </c>
      <c r="AF34" s="46">
        <v>454</v>
      </c>
      <c r="AG34" s="48">
        <v>0</v>
      </c>
      <c r="AH34" s="48">
        <v>0</v>
      </c>
      <c r="AI34" s="49"/>
      <c r="AJ34" s="48">
        <v>41</v>
      </c>
      <c r="AK34" s="48">
        <v>91</v>
      </c>
      <c r="AL34" s="48">
        <v>57</v>
      </c>
      <c r="AM34" s="48">
        <v>132</v>
      </c>
      <c r="AN34" s="48">
        <v>821</v>
      </c>
      <c r="AO34" s="48">
        <v>506</v>
      </c>
      <c r="AP34" s="48">
        <v>0</v>
      </c>
      <c r="AQ34" s="48">
        <v>0</v>
      </c>
      <c r="AR34" s="49"/>
      <c r="AS34" s="48">
        <v>158</v>
      </c>
      <c r="AT34" s="48">
        <v>44</v>
      </c>
      <c r="AU34" s="49"/>
      <c r="AV34" s="46">
        <v>0</v>
      </c>
      <c r="AW34" s="46">
        <v>0</v>
      </c>
      <c r="AX34" s="48">
        <v>100</v>
      </c>
      <c r="AY34" s="48">
        <v>138</v>
      </c>
      <c r="AZ34" s="48">
        <v>0</v>
      </c>
      <c r="BA34" s="49"/>
      <c r="BB34" s="48">
        <v>40</v>
      </c>
      <c r="BC34" s="48">
        <v>45</v>
      </c>
      <c r="BD34" s="48">
        <v>49</v>
      </c>
      <c r="BE34" s="48">
        <v>79</v>
      </c>
      <c r="BF34" s="46">
        <v>348</v>
      </c>
      <c r="BG34" s="46">
        <v>393</v>
      </c>
      <c r="BH34" s="49"/>
      <c r="BI34" s="48">
        <v>11</v>
      </c>
      <c r="BJ34" s="48">
        <v>5</v>
      </c>
      <c r="BK34" s="48">
        <v>9</v>
      </c>
      <c r="BL34" s="48">
        <v>5</v>
      </c>
      <c r="BM34" s="49"/>
      <c r="BN34" s="48">
        <v>75</v>
      </c>
      <c r="BO34" s="48">
        <v>58</v>
      </c>
      <c r="BP34" s="49"/>
      <c r="BQ34" s="48">
        <v>35</v>
      </c>
      <c r="BR34" s="48">
        <v>49</v>
      </c>
      <c r="BS34" s="48">
        <v>29</v>
      </c>
      <c r="BT34" s="48">
        <v>46</v>
      </c>
      <c r="BU34" s="48">
        <v>5</v>
      </c>
      <c r="BV34" s="48">
        <v>187</v>
      </c>
      <c r="BW34" s="48">
        <v>0</v>
      </c>
      <c r="BX34" s="48">
        <v>0</v>
      </c>
      <c r="BY34" s="23"/>
      <c r="BZ34" s="33"/>
      <c r="CA34" s="23"/>
      <c r="CB34" s="23"/>
      <c r="CC34" s="31"/>
      <c r="CE34" s="43"/>
    </row>
    <row r="35" spans="1:83" s="5" customFormat="1">
      <c r="A35" s="24"/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6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47"/>
      <c r="CC35" s="37"/>
    </row>
    <row r="36" spans="1:83">
      <c r="A36" s="41"/>
      <c r="B36" s="41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42"/>
      <c r="O36" s="37"/>
      <c r="P36" s="37"/>
      <c r="Q36" s="37"/>
      <c r="R36" s="41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41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41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41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</row>
    <row r="37" spans="1:83">
      <c r="A37" s="2"/>
      <c r="B37" s="41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42"/>
      <c r="O37" s="37"/>
      <c r="P37" s="37"/>
      <c r="Q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</row>
    <row r="38" spans="1:83">
      <c r="A38" s="41"/>
      <c r="B38" s="41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42"/>
      <c r="O38" s="37"/>
      <c r="P38" s="37"/>
      <c r="Q38" s="37"/>
      <c r="R38" s="41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41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41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41" t="str">
        <f>'Замер Актив 15 ИЮНЯ 2016'!BN38</f>
        <v xml:space="preserve">Генеральный директор АО "Черногорэнерго"            ______________ С.Е.Савицкая    </v>
      </c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</row>
    <row r="39" spans="1:83">
      <c r="A39" s="2"/>
      <c r="K39" s="29"/>
      <c r="CC39" s="37"/>
    </row>
    <row r="40" spans="1:83">
      <c r="A40" s="2"/>
      <c r="K40" s="29"/>
      <c r="CC40" s="37"/>
    </row>
    <row r="41" spans="1:83">
      <c r="A41" s="2"/>
      <c r="K41" s="29"/>
      <c r="CC41" s="37"/>
    </row>
    <row r="42" spans="1:83">
      <c r="K42" s="29"/>
      <c r="R42" s="27"/>
      <c r="AJ42" s="27"/>
      <c r="AV42" s="27"/>
      <c r="BN42" s="27"/>
      <c r="CC42" s="37"/>
    </row>
    <row r="43" spans="1:83">
      <c r="K43" s="29"/>
      <c r="R43" s="27"/>
      <c r="AJ43" s="27"/>
      <c r="AV43" s="27"/>
      <c r="BN43" s="41" t="str">
        <f>'Замер Актив 15 ИЮНЯ 2016'!BN43</f>
        <v>Исп. Нач.ОСЭЭ АО "Черногорэнерго"______________А.Г.Ишбулдин</v>
      </c>
      <c r="CC43" s="37"/>
    </row>
    <row r="44" spans="1:83">
      <c r="K44" s="29"/>
      <c r="R44" s="27"/>
      <c r="AJ44" s="27"/>
      <c r="AV44" s="27"/>
      <c r="BN44" s="27" t="s">
        <v>69</v>
      </c>
      <c r="CC44" s="37"/>
    </row>
    <row r="45" spans="1:83">
      <c r="A45" s="2"/>
      <c r="H45" s="2" t="s">
        <v>70</v>
      </c>
      <c r="K45" s="29"/>
      <c r="S45" s="27"/>
      <c r="T45" s="27"/>
      <c r="Y45" s="2" t="s">
        <v>71</v>
      </c>
      <c r="AK45" s="27"/>
      <c r="AL45" s="27"/>
      <c r="AQ45" s="2" t="s">
        <v>72</v>
      </c>
      <c r="AW45" s="27"/>
      <c r="AX45" s="27"/>
      <c r="BC45" s="2" t="s">
        <v>73</v>
      </c>
      <c r="BO45" s="27"/>
      <c r="BP45" s="27"/>
      <c r="BQ45" s="2"/>
      <c r="BR45" s="2"/>
      <c r="BS45" s="2"/>
      <c r="BT45" s="2"/>
      <c r="BU45" s="2" t="s">
        <v>74</v>
      </c>
      <c r="BV45" s="2"/>
      <c r="CC45" s="37"/>
    </row>
    <row r="46" spans="1:83">
      <c r="A46" s="2"/>
      <c r="K46" s="29"/>
      <c r="S46" s="27"/>
      <c r="T46" s="27"/>
      <c r="AK46" s="27"/>
      <c r="AL46" s="27"/>
      <c r="AW46" s="27"/>
      <c r="AX46" s="27"/>
      <c r="BO46" s="27"/>
      <c r="BP46" s="27"/>
      <c r="BQ46" s="2"/>
      <c r="BR46" s="2"/>
      <c r="BS46" s="2"/>
      <c r="BT46" s="2"/>
      <c r="BU46" s="2"/>
      <c r="BV46" s="2"/>
      <c r="CC46" s="37"/>
    </row>
  </sheetData>
  <mergeCells count="28">
    <mergeCell ref="AJ8:AQ8"/>
    <mergeCell ref="BY8:BY9"/>
    <mergeCell ref="BZ8:BZ9"/>
    <mergeCell ref="CA8:CA9"/>
    <mergeCell ref="CB8:CB9"/>
    <mergeCell ref="BP8:BP9"/>
    <mergeCell ref="BQ8:BX8"/>
    <mergeCell ref="Q8:Q9"/>
    <mergeCell ref="R8:Y8"/>
    <mergeCell ref="Z8:Z9"/>
    <mergeCell ref="AA8:AH8"/>
    <mergeCell ref="AI8:AI9"/>
    <mergeCell ref="BH8:BH9"/>
    <mergeCell ref="BI8:BL8"/>
    <mergeCell ref="BM8:BM9"/>
    <mergeCell ref="BN8:BO8"/>
    <mergeCell ref="AR8:AR9"/>
    <mergeCell ref="AS8:AT8"/>
    <mergeCell ref="AU8:AU9"/>
    <mergeCell ref="AV8:AZ8"/>
    <mergeCell ref="BA8:BA9"/>
    <mergeCell ref="BB8:BG8"/>
    <mergeCell ref="O8:P8"/>
    <mergeCell ref="A8:A9"/>
    <mergeCell ref="B8:B9"/>
    <mergeCell ref="C8:C9"/>
    <mergeCell ref="D8:M8"/>
    <mergeCell ref="N8:N9"/>
  </mergeCells>
  <conditionalFormatting sqref="BQ35:BQ38 BO35:BO38 AQ35:AQ38">
    <cfRule type="cellIs" dxfId="39" priority="57" stopIfTrue="1" operator="equal">
      <formula>AQ$39</formula>
    </cfRule>
    <cfRule type="cellIs" dxfId="38" priority="58" stopIfTrue="1" operator="equal">
      <formula>#REF!</formula>
    </cfRule>
  </conditionalFormatting>
  <conditionalFormatting sqref="CB35:CC38">
    <cfRule type="cellIs" dxfId="37" priority="55" stopIfTrue="1" operator="equal">
      <formula>CB$39</formula>
    </cfRule>
    <cfRule type="cellIs" dxfId="36" priority="56" stopIfTrue="1" operator="equal">
      <formula>#REF!</formula>
    </cfRule>
  </conditionalFormatting>
  <conditionalFormatting sqref="CA35:CA38">
    <cfRule type="cellIs" dxfId="35" priority="53" stopIfTrue="1" operator="equal">
      <formula>CA$39</formula>
    </cfRule>
    <cfRule type="cellIs" dxfId="34" priority="54" stopIfTrue="1" operator="equal">
      <formula>#REF!</formula>
    </cfRule>
  </conditionalFormatting>
  <conditionalFormatting sqref="BS35:BV38">
    <cfRule type="cellIs" dxfId="33" priority="51" stopIfTrue="1" operator="equal">
      <formula>BS$39</formula>
    </cfRule>
    <cfRule type="cellIs" dxfId="32" priority="52" stopIfTrue="1" operator="equal">
      <formula>#REF!</formula>
    </cfRule>
  </conditionalFormatting>
  <conditionalFormatting sqref="AX11:BE34 BH11:CB34 BA35:BA38 H11:AD34 AG11:AU34 AU35:AU38 AW35:AW38 AV35">
    <cfRule type="cellIs" dxfId="31" priority="49" stopIfTrue="1" operator="equal">
      <formula>#REF!</formula>
    </cfRule>
    <cfRule type="cellIs" dxfId="30" priority="50" stopIfTrue="1" operator="equal">
      <formula>#REF!</formula>
    </cfRule>
  </conditionalFormatting>
  <conditionalFormatting sqref="CC39:CC46">
    <cfRule type="cellIs" dxfId="29" priority="47" stopIfTrue="1" operator="equal">
      <formula>CC$39</formula>
    </cfRule>
    <cfRule type="cellIs" dxfId="28" priority="48" stopIfTrue="1" operator="equal">
      <formula>#REF!</formula>
    </cfRule>
  </conditionalFormatting>
  <conditionalFormatting sqref="BW35:BY38">
    <cfRule type="cellIs" dxfId="27" priority="37" stopIfTrue="1" operator="equal">
      <formula>BW$39</formula>
    </cfRule>
    <cfRule type="cellIs" dxfId="26" priority="38" stopIfTrue="1" operator="equal">
      <formula>#REF!</formula>
    </cfRule>
  </conditionalFormatting>
  <conditionalFormatting sqref="BB35:BB38 L35:L38 BF35:BG38">
    <cfRule type="cellIs" dxfId="25" priority="81" stopIfTrue="1" operator="equal">
      <formula>L$39</formula>
    </cfRule>
    <cfRule type="cellIs" dxfId="24" priority="82" stopIfTrue="1" operator="equal">
      <formula>#REF!</formula>
    </cfRule>
  </conditionalFormatting>
  <conditionalFormatting sqref="U35:U38 AD35:AD38 AM35:AM38 H35:I38 BI35:BJ38 K35:K38 AX35:AX38 BM35:BM38 BN35">
    <cfRule type="cellIs" dxfId="23" priority="93" stopIfTrue="1" operator="equal">
      <formula>H$39</formula>
    </cfRule>
    <cfRule type="cellIs" dxfId="22" priority="94" stopIfTrue="1" operator="equal">
      <formula>#REF!</formula>
    </cfRule>
  </conditionalFormatting>
  <conditionalFormatting sqref="Z35:AB38 BK35:BK38 R35 C35:G38 M35:M38 AZ35:BA38 S35:S38 AI35:AI38 AK35:AK38 AJ35">
    <cfRule type="cellIs" dxfId="21" priority="127" stopIfTrue="1" operator="equal">
      <formula>C$39</formula>
    </cfRule>
    <cfRule type="cellIs" dxfId="20" priority="128" stopIfTrue="1" operator="equal">
      <formula>#REF!</formula>
    </cfRule>
  </conditionalFormatting>
  <conditionalFormatting sqref="V35:V38 AE35:AE38 AN35:AN38 BE35:BE38">
    <cfRule type="cellIs" dxfId="19" priority="161" stopIfTrue="1" operator="equal">
      <formula>V$39</formula>
    </cfRule>
    <cfRule type="cellIs" dxfId="18" priority="162" stopIfTrue="1" operator="equal">
      <formula>#REF!</formula>
    </cfRule>
  </conditionalFormatting>
  <conditionalFormatting sqref="W35:Y38 BH35:BH38 BL35:BL38 AF35:AH38 AO35:AP38 BZ35:BZ38">
    <cfRule type="cellIs" dxfId="17" priority="177" stopIfTrue="1" operator="equal">
      <formula>W$39</formula>
    </cfRule>
    <cfRule type="cellIs" dxfId="16" priority="178" stopIfTrue="1" operator="equal">
      <formula>#REF!</formula>
    </cfRule>
  </conditionalFormatting>
  <conditionalFormatting sqref="T35:T38 AC35:AC38 BR35:BR38">
    <cfRule type="cellIs" dxfId="15" priority="201" stopIfTrue="1" operator="equal">
      <formula>T$39</formula>
    </cfRule>
    <cfRule type="cellIs" dxfId="14" priority="202" stopIfTrue="1" operator="equal">
      <formula>#REF!</formula>
    </cfRule>
  </conditionalFormatting>
  <conditionalFormatting sqref="BC35:BC38">
    <cfRule type="cellIs" dxfId="13" priority="213" stopIfTrue="1" operator="equal">
      <formula>BC$39</formula>
    </cfRule>
    <cfRule type="cellIs" dxfId="12" priority="214" stopIfTrue="1" operator="equal">
      <formula>#REF!</formula>
    </cfRule>
  </conditionalFormatting>
  <conditionalFormatting sqref="BD35:BD38 BA35:BA38 O35:Q38 AR35:AR38">
    <cfRule type="cellIs" dxfId="11" priority="217" stopIfTrue="1" operator="equal">
      <formula>O$39</formula>
    </cfRule>
    <cfRule type="cellIs" dxfId="10" priority="218" stopIfTrue="1" operator="equal">
      <formula>#REF!</formula>
    </cfRule>
  </conditionalFormatting>
  <conditionalFormatting sqref="J35:J38">
    <cfRule type="cellIs" dxfId="9" priority="233" stopIfTrue="1" operator="equal">
      <formula>J$39</formula>
    </cfRule>
    <cfRule type="cellIs" dxfId="8" priority="234" stopIfTrue="1" operator="equal">
      <formula>#REF!</formula>
    </cfRule>
  </conditionalFormatting>
  <conditionalFormatting sqref="AY35:AY38 AS35:AU38">
    <cfRule type="cellIs" dxfId="7" priority="237" stopIfTrue="1" operator="equal">
      <formula>AS$39</formula>
    </cfRule>
    <cfRule type="cellIs" dxfId="6" priority="238" stopIfTrue="1" operator="equal">
      <formula>#REF!</formula>
    </cfRule>
  </conditionalFormatting>
  <conditionalFormatting sqref="N35:N38 BP35:BP38">
    <cfRule type="cellIs" dxfId="5" priority="245" stopIfTrue="1" operator="equal">
      <formula>N$39</formula>
    </cfRule>
    <cfRule type="cellIs" dxfId="4" priority="246" stopIfTrue="1" operator="equal">
      <formula>#REF!</formula>
    </cfRule>
  </conditionalFormatting>
  <conditionalFormatting sqref="AU35:AU38">
    <cfRule type="cellIs" dxfId="3" priority="253" stopIfTrue="1" operator="equal">
      <formula>AW$39</formula>
    </cfRule>
    <cfRule type="cellIs" dxfId="2" priority="254" stopIfTrue="1" operator="equal">
      <formula>#REF!</formula>
    </cfRule>
  </conditionalFormatting>
  <conditionalFormatting sqref="AL35:AL38">
    <cfRule type="cellIs" dxfId="1" priority="257" stopIfTrue="1" operator="equal">
      <formula>AL$39</formula>
    </cfRule>
    <cfRule type="cellIs" dxfId="0" priority="258" stopIfTrue="1" operator="equal">
      <formula>#REF!</formula>
    </cfRule>
  </conditionalFormatting>
  <printOptions horizontalCentered="1" verticalCentered="1"/>
  <pageMargins left="0.68" right="0.74803149606299213" top="0.98425196850393704" bottom="0.77" header="0.51181102362204722" footer="0.51181102362204722"/>
  <pageSetup paperSize="9" scale="67" orientation="landscape" r:id="rId1"/>
  <headerFooter alignWithMargins="0"/>
  <colBreaks count="6" manualBreakCount="6">
    <brk id="14" max="44" man="1"/>
    <brk id="26" max="44" man="1"/>
    <brk id="35" max="42" man="1"/>
    <brk id="47" max="42" man="1"/>
    <brk id="65" max="42" man="1"/>
    <brk id="78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" sqref="A2"/>
    </sheetView>
  </sheetViews>
  <sheetFormatPr defaultRowHeight="12.75"/>
  <cols>
    <col min="1" max="1" width="10.5703125" customWidth="1"/>
  </cols>
  <sheetData>
    <row r="1" spans="1:1">
      <c r="A1" s="40" t="e">
        <f>#REF!-#REF!-#REF!-#REF!-#REF!-#REF!-#REF!</f>
        <v>#REF!</v>
      </c>
    </row>
  </sheetData>
  <phoneticPr fontId="1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Замер Актив 15 ИЮНЯ 2016</vt:lpstr>
      <vt:lpstr>Замер РеАктив 15 ИЮНЯ 2016</vt:lpstr>
      <vt:lpstr>Замер U 15 ИЮНЯ 2016</vt:lpstr>
      <vt:lpstr>Замер I 15 ИЮНЯ 2016</vt:lpstr>
      <vt:lpstr>Лист3</vt:lpstr>
      <vt:lpstr>'Замер I 15 ИЮНЯ 2016'!Область_печати</vt:lpstr>
      <vt:lpstr>'Замер U 15 ИЮНЯ 2016'!Область_печати</vt:lpstr>
      <vt:lpstr>'Замер Актив 15 ИЮНЯ 2016'!Область_печати</vt:lpstr>
      <vt:lpstr>'Замер РеАктив 15 ИЮНЯ 2016'!Область_печати</vt:lpstr>
    </vt:vector>
  </TitlesOfParts>
  <Company>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Sbyt_MAO_Shef</dc:creator>
  <cp:lastModifiedBy>Sbyt_MAO_Ingeneer1</cp:lastModifiedBy>
  <cp:lastPrinted>2016-07-18T11:22:54Z</cp:lastPrinted>
  <dcterms:created xsi:type="dcterms:W3CDTF">2011-12-23T03:41:49Z</dcterms:created>
  <dcterms:modified xsi:type="dcterms:W3CDTF">2016-07-25T10:20:00Z</dcterms:modified>
</cp:coreProperties>
</file>