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585" yWindow="-15" windowWidth="12630" windowHeight="12390" firstSheet="3" activeTab="11"/>
  </bookViews>
  <sheets>
    <sheet name="январь 2018" sheetId="16" r:id="rId1"/>
    <sheet name="февраль 2018" sheetId="5" r:id="rId2"/>
    <sheet name="март 2018" sheetId="6" r:id="rId3"/>
    <sheet name="апрель 2018 " sheetId="18" r:id="rId4"/>
    <sheet name="май 2018" sheetId="19" r:id="rId5"/>
    <sheet name="июнь 2018" sheetId="20" r:id="rId6"/>
    <sheet name="июль 2018" sheetId="21" r:id="rId7"/>
    <sheet name="август 2018" sheetId="22" r:id="rId8"/>
    <sheet name="сентябрь 2018" sheetId="23" r:id="rId9"/>
    <sheet name="октябрь 2018" sheetId="24" r:id="rId10"/>
    <sheet name="ноябрь 2018" sheetId="25" r:id="rId11"/>
    <sheet name="декабрь 2018" sheetId="26" r:id="rId12"/>
  </sheets>
  <externalReferences>
    <externalReference r:id="rId13"/>
    <externalReference r:id="rId14"/>
  </externalReferences>
  <definedNames>
    <definedName name="_xlnm._FilterDatabase" localSheetId="7" hidden="1">'август 2018'!$A$10:$O$31</definedName>
    <definedName name="_xlnm._FilterDatabase" localSheetId="3" hidden="1">'апрель 2018 '!$A$10:$O$51</definedName>
    <definedName name="_xlnm._FilterDatabase" localSheetId="11" hidden="1">'декабрь 2018'!$A$10:$O$22</definedName>
    <definedName name="_xlnm._FilterDatabase" localSheetId="6" hidden="1">'июль 2018'!$A$10:$O$33</definedName>
    <definedName name="_xlnm._FilterDatabase" localSheetId="5" hidden="1">'июнь 2018'!$A$10:$O$37</definedName>
    <definedName name="_xlnm._FilterDatabase" localSheetId="4" hidden="1">'май 2018'!$A$10:$O$41</definedName>
    <definedName name="_xlnm._FilterDatabase" localSheetId="10" hidden="1">'ноябрь 2018'!$A$10:$O$32</definedName>
    <definedName name="_xlnm._FilterDatabase" localSheetId="9" hidden="1">'октябрь 2018'!$A$10:$O$33</definedName>
    <definedName name="_xlnm._FilterDatabase" localSheetId="8" hidden="1">'сентябрь 2018'!$A$10:$O$36</definedName>
    <definedName name="god">[1]Титульный!$M$5</definedName>
    <definedName name="org">[1]Титульный!$F$10</definedName>
    <definedName name="абк.цпс" localSheetId="7">#REF!</definedName>
    <definedName name="абк.цпс" localSheetId="3">#REF!</definedName>
    <definedName name="абк.цпс" localSheetId="11">#REF!</definedName>
    <definedName name="абк.цпс" localSheetId="6">#REF!</definedName>
    <definedName name="абк.цпс" localSheetId="5">#REF!</definedName>
    <definedName name="абк.цпс" localSheetId="4">#REF!</definedName>
    <definedName name="абк.цпс" localSheetId="10">#REF!</definedName>
    <definedName name="абк.цпс" localSheetId="9">#REF!</definedName>
    <definedName name="абк.цпс" localSheetId="8">#REF!</definedName>
    <definedName name="абк.цпс">#REF!</definedName>
    <definedName name="аварийнаяёмкость" localSheetId="7">#REF!</definedName>
    <definedName name="аварийнаяёмкость" localSheetId="3">#REF!</definedName>
    <definedName name="аварийнаяёмкость" localSheetId="11">#REF!</definedName>
    <definedName name="аварийнаяёмкость" localSheetId="6">#REF!</definedName>
    <definedName name="аварийнаяёмкость" localSheetId="5">#REF!</definedName>
    <definedName name="аварийнаяёмкость" localSheetId="4">#REF!</definedName>
    <definedName name="аварийнаяёмкость" localSheetId="10">#REF!</definedName>
    <definedName name="аварийнаяёмкость" localSheetId="9">#REF!</definedName>
    <definedName name="аварийнаяёмкость" localSheetId="8">#REF!</definedName>
    <definedName name="аварийнаяёмкость">#REF!</definedName>
    <definedName name="ак16.1" localSheetId="7">#REF!</definedName>
    <definedName name="ак16.1" localSheetId="3">#REF!</definedName>
    <definedName name="ак16.1" localSheetId="11">#REF!</definedName>
    <definedName name="ак16.1" localSheetId="6">#REF!</definedName>
    <definedName name="ак16.1" localSheetId="5">#REF!</definedName>
    <definedName name="ак16.1" localSheetId="4">#REF!</definedName>
    <definedName name="ак16.1" localSheetId="10">#REF!</definedName>
    <definedName name="ак16.1" localSheetId="9">#REF!</definedName>
    <definedName name="ак16.1" localSheetId="8">#REF!</definedName>
    <definedName name="ак16.1">#REF!</definedName>
    <definedName name="ак16.2" localSheetId="7">#REF!</definedName>
    <definedName name="ак16.2" localSheetId="3">#REF!</definedName>
    <definedName name="ак16.2" localSheetId="11">#REF!</definedName>
    <definedName name="ак16.2" localSheetId="6">#REF!</definedName>
    <definedName name="ак16.2" localSheetId="5">#REF!</definedName>
    <definedName name="ак16.2" localSheetId="4">#REF!</definedName>
    <definedName name="ак16.2" localSheetId="10">#REF!</definedName>
    <definedName name="ак16.2" localSheetId="9">#REF!</definedName>
    <definedName name="ак16.2" localSheetId="8">#REF!</definedName>
    <definedName name="ак16.2">#REF!</definedName>
    <definedName name="ак25" localSheetId="7">#REF!</definedName>
    <definedName name="ак25" localSheetId="3">#REF!</definedName>
    <definedName name="ак25" localSheetId="11">#REF!</definedName>
    <definedName name="ак25" localSheetId="6">#REF!</definedName>
    <definedName name="ак25" localSheetId="5">#REF!</definedName>
    <definedName name="ак25" localSheetId="4">#REF!</definedName>
    <definedName name="ак25" localSheetId="10">#REF!</definedName>
    <definedName name="ак25" localSheetId="9">#REF!</definedName>
    <definedName name="ак25" localSheetId="8">#REF!</definedName>
    <definedName name="ак25">#REF!</definedName>
    <definedName name="артскважина1" localSheetId="7">#REF!</definedName>
    <definedName name="артскважина1" localSheetId="3">#REF!</definedName>
    <definedName name="артскважина1" localSheetId="11">#REF!</definedName>
    <definedName name="артскважина1" localSheetId="6">#REF!</definedName>
    <definedName name="артскважина1" localSheetId="5">#REF!</definedName>
    <definedName name="артскважина1" localSheetId="4">#REF!</definedName>
    <definedName name="артскважина1" localSheetId="10">#REF!</definedName>
    <definedName name="артскважина1" localSheetId="9">#REF!</definedName>
    <definedName name="артскважина1" localSheetId="8">#REF!</definedName>
    <definedName name="артскважина1">#REF!</definedName>
    <definedName name="артскважина2" localSheetId="7">#REF!</definedName>
    <definedName name="артскважина2" localSheetId="3">#REF!</definedName>
    <definedName name="артскважина2" localSheetId="11">#REF!</definedName>
    <definedName name="артскважина2" localSheetId="6">#REF!</definedName>
    <definedName name="артскважина2" localSheetId="5">#REF!</definedName>
    <definedName name="артскважина2" localSheetId="4">#REF!</definedName>
    <definedName name="артскважина2" localSheetId="10">#REF!</definedName>
    <definedName name="артскважина2" localSheetId="9">#REF!</definedName>
    <definedName name="артскважина2" localSheetId="8">#REF!</definedName>
    <definedName name="артскважина2">#REF!</definedName>
    <definedName name="баня.финская" localSheetId="7">#REF!</definedName>
    <definedName name="баня.финская" localSheetId="3">#REF!</definedName>
    <definedName name="баня.финская" localSheetId="11">#REF!</definedName>
    <definedName name="баня.финская" localSheetId="6">#REF!</definedName>
    <definedName name="баня.финская" localSheetId="5">#REF!</definedName>
    <definedName name="баня.финская" localSheetId="4">#REF!</definedName>
    <definedName name="баня.финская" localSheetId="10">#REF!</definedName>
    <definedName name="баня.финская" localSheetId="9">#REF!</definedName>
    <definedName name="баня.финская" localSheetId="8">#REF!</definedName>
    <definedName name="баня.финская">#REF!</definedName>
    <definedName name="блоквысокогодавл" localSheetId="7">#REF!</definedName>
    <definedName name="блоквысокогодавл" localSheetId="3">#REF!</definedName>
    <definedName name="блоквысокогодавл" localSheetId="11">#REF!</definedName>
    <definedName name="блоквысокогодавл" localSheetId="6">#REF!</definedName>
    <definedName name="блоквысокогодавл" localSheetId="5">#REF!</definedName>
    <definedName name="блоквысокогодавл" localSheetId="4">#REF!</definedName>
    <definedName name="блоквысокогодавл" localSheetId="10">#REF!</definedName>
    <definedName name="блоквысокогодавл" localSheetId="9">#REF!</definedName>
    <definedName name="блоквысокогодавл" localSheetId="8">#REF!</definedName>
    <definedName name="блоквысокогодавл">#REF!</definedName>
    <definedName name="бмх" localSheetId="7">#REF!</definedName>
    <definedName name="бмх" localSheetId="3">#REF!</definedName>
    <definedName name="бмх" localSheetId="11">#REF!</definedName>
    <definedName name="бмх" localSheetId="6">#REF!</definedName>
    <definedName name="бмх" localSheetId="5">#REF!</definedName>
    <definedName name="бмх" localSheetId="4">#REF!</definedName>
    <definedName name="бмх" localSheetId="10">#REF!</definedName>
    <definedName name="бмх" localSheetId="9">#REF!</definedName>
    <definedName name="бмх" localSheetId="8">#REF!</definedName>
    <definedName name="бмх">#REF!</definedName>
    <definedName name="бранденбург" localSheetId="7">#REF!</definedName>
    <definedName name="бранденбург" localSheetId="3">#REF!</definedName>
    <definedName name="бранденбург" localSheetId="11">#REF!</definedName>
    <definedName name="бранденбург" localSheetId="6">#REF!</definedName>
    <definedName name="бранденбург" localSheetId="5">#REF!</definedName>
    <definedName name="бранденбург" localSheetId="4">#REF!</definedName>
    <definedName name="бранденбург" localSheetId="10">#REF!</definedName>
    <definedName name="бранденбург" localSheetId="9">#REF!</definedName>
    <definedName name="бранденбург" localSheetId="8">#REF!</definedName>
    <definedName name="бранденбург">#REF!</definedName>
    <definedName name="бригада.добычи" localSheetId="7">#REF!</definedName>
    <definedName name="бригада.добычи" localSheetId="3">#REF!</definedName>
    <definedName name="бригада.добычи" localSheetId="11">#REF!</definedName>
    <definedName name="бригада.добычи" localSheetId="6">#REF!</definedName>
    <definedName name="бригада.добычи" localSheetId="5">#REF!</definedName>
    <definedName name="бригада.добычи" localSheetId="4">#REF!</definedName>
    <definedName name="бригада.добычи" localSheetId="10">#REF!</definedName>
    <definedName name="бригада.добычи" localSheetId="9">#REF!</definedName>
    <definedName name="бригада.добычи" localSheetId="8">#REF!</definedName>
    <definedName name="бригада.добычи">#REF!</definedName>
    <definedName name="брх1" localSheetId="7">#REF!</definedName>
    <definedName name="брх1" localSheetId="3">#REF!</definedName>
    <definedName name="брх1" localSheetId="11">#REF!</definedName>
    <definedName name="брх1" localSheetId="6">#REF!</definedName>
    <definedName name="брх1" localSheetId="5">#REF!</definedName>
    <definedName name="брх1" localSheetId="4">#REF!</definedName>
    <definedName name="брх1" localSheetId="10">#REF!</definedName>
    <definedName name="брх1" localSheetId="9">#REF!</definedName>
    <definedName name="брх1" localSheetId="8">#REF!</definedName>
    <definedName name="брх1">#REF!</definedName>
    <definedName name="брх2" localSheetId="7">#REF!</definedName>
    <definedName name="брх2" localSheetId="3">#REF!</definedName>
    <definedName name="брх2" localSheetId="11">#REF!</definedName>
    <definedName name="брх2" localSheetId="6">#REF!</definedName>
    <definedName name="брх2" localSheetId="5">#REF!</definedName>
    <definedName name="брх2" localSheetId="4">#REF!</definedName>
    <definedName name="брх2" localSheetId="10">#REF!</definedName>
    <definedName name="брх2" localSheetId="9">#REF!</definedName>
    <definedName name="брх2" localSheetId="8">#REF!</definedName>
    <definedName name="брх2">#REF!</definedName>
    <definedName name="вл35" localSheetId="7">#REF!</definedName>
    <definedName name="вл35" localSheetId="3">#REF!</definedName>
    <definedName name="вл35" localSheetId="11">#REF!</definedName>
    <definedName name="вл35" localSheetId="6">#REF!</definedName>
    <definedName name="вл35" localSheetId="5">#REF!</definedName>
    <definedName name="вл35" localSheetId="4">#REF!</definedName>
    <definedName name="вл35" localSheetId="10">#REF!</definedName>
    <definedName name="вл35" localSheetId="9">#REF!</definedName>
    <definedName name="вл35" localSheetId="8">#REF!</definedName>
    <definedName name="вл35">#REF!</definedName>
    <definedName name="вл6" localSheetId="7">#REF!</definedName>
    <definedName name="вл6" localSheetId="3">#REF!</definedName>
    <definedName name="вл6" localSheetId="11">#REF!</definedName>
    <definedName name="вл6" localSheetId="6">#REF!</definedName>
    <definedName name="вл6" localSheetId="5">#REF!</definedName>
    <definedName name="вл6" localSheetId="4">#REF!</definedName>
    <definedName name="вл6" localSheetId="10">#REF!</definedName>
    <definedName name="вл6" localSheetId="9">#REF!</definedName>
    <definedName name="вл6" localSheetId="8">#REF!</definedName>
    <definedName name="вл6">#REF!</definedName>
    <definedName name="ДНС" localSheetId="7">#REF!</definedName>
    <definedName name="ДНС" localSheetId="3">#REF!</definedName>
    <definedName name="ДНС" localSheetId="11">#REF!</definedName>
    <definedName name="ДНС" localSheetId="6">#REF!</definedName>
    <definedName name="ДНС" localSheetId="5">#REF!</definedName>
    <definedName name="ДНС" localSheetId="4">#REF!</definedName>
    <definedName name="ДНС" localSheetId="10">#REF!</definedName>
    <definedName name="ДНС" localSheetId="9">#REF!</definedName>
    <definedName name="ДНС" localSheetId="8">#REF!</definedName>
    <definedName name="ДНС">#REF!</definedName>
    <definedName name="задвижки" localSheetId="7">#REF!</definedName>
    <definedName name="задвижки" localSheetId="3">#REF!</definedName>
    <definedName name="задвижки" localSheetId="11">#REF!</definedName>
    <definedName name="задвижки" localSheetId="6">#REF!</definedName>
    <definedName name="задвижки" localSheetId="5">#REF!</definedName>
    <definedName name="задвижки" localSheetId="4">#REF!</definedName>
    <definedName name="задвижки" localSheetId="10">#REF!</definedName>
    <definedName name="задвижки" localSheetId="9">#REF!</definedName>
    <definedName name="задвижки" localSheetId="8">#REF!</definedName>
    <definedName name="задвижки">#REF!</definedName>
    <definedName name="к1" localSheetId="7">#REF!</definedName>
    <definedName name="к1" localSheetId="3">#REF!</definedName>
    <definedName name="к1" localSheetId="11">#REF!</definedName>
    <definedName name="к1" localSheetId="6">#REF!</definedName>
    <definedName name="к1" localSheetId="5">#REF!</definedName>
    <definedName name="к1" localSheetId="4">#REF!</definedName>
    <definedName name="к1" localSheetId="10">#REF!</definedName>
    <definedName name="к1" localSheetId="9">#REF!</definedName>
    <definedName name="к1" localSheetId="8">#REF!</definedName>
    <definedName name="к1">#REF!</definedName>
    <definedName name="к10" localSheetId="7">#REF!</definedName>
    <definedName name="к10" localSheetId="3">#REF!</definedName>
    <definedName name="к10" localSheetId="11">#REF!</definedName>
    <definedName name="к10" localSheetId="6">#REF!</definedName>
    <definedName name="к10" localSheetId="5">#REF!</definedName>
    <definedName name="к10" localSheetId="4">#REF!</definedName>
    <definedName name="к10" localSheetId="10">#REF!</definedName>
    <definedName name="к10" localSheetId="9">#REF!</definedName>
    <definedName name="к10" localSheetId="8">#REF!</definedName>
    <definedName name="к10">#REF!</definedName>
    <definedName name="к11" localSheetId="7">#REF!</definedName>
    <definedName name="к11" localSheetId="3">#REF!</definedName>
    <definedName name="к11" localSheetId="11">#REF!</definedName>
    <definedName name="к11" localSheetId="6">#REF!</definedName>
    <definedName name="к11" localSheetId="5">#REF!</definedName>
    <definedName name="к11" localSheetId="4">#REF!</definedName>
    <definedName name="к11" localSheetId="10">#REF!</definedName>
    <definedName name="к11" localSheetId="9">#REF!</definedName>
    <definedName name="к11" localSheetId="8">#REF!</definedName>
    <definedName name="к11">#REF!</definedName>
    <definedName name="к12" localSheetId="7">#REF!</definedName>
    <definedName name="к12" localSheetId="3">#REF!</definedName>
    <definedName name="к12" localSheetId="11">#REF!</definedName>
    <definedName name="к12" localSheetId="6">#REF!</definedName>
    <definedName name="к12" localSheetId="5">#REF!</definedName>
    <definedName name="к12" localSheetId="4">#REF!</definedName>
    <definedName name="к12" localSheetId="10">#REF!</definedName>
    <definedName name="к12" localSheetId="9">#REF!</definedName>
    <definedName name="к12" localSheetId="8">#REF!</definedName>
    <definedName name="к12">#REF!</definedName>
    <definedName name="к13" localSheetId="7">#REF!</definedName>
    <definedName name="к13" localSheetId="3">#REF!</definedName>
    <definedName name="к13" localSheetId="11">#REF!</definedName>
    <definedName name="к13" localSheetId="6">#REF!</definedName>
    <definedName name="к13" localSheetId="5">#REF!</definedName>
    <definedName name="к13" localSheetId="4">#REF!</definedName>
    <definedName name="к13" localSheetId="10">#REF!</definedName>
    <definedName name="к13" localSheetId="9">#REF!</definedName>
    <definedName name="к13" localSheetId="8">#REF!</definedName>
    <definedName name="к13">#REF!</definedName>
    <definedName name="к14" localSheetId="7">#REF!</definedName>
    <definedName name="к14" localSheetId="3">#REF!</definedName>
    <definedName name="к14" localSheetId="11">#REF!</definedName>
    <definedName name="к14" localSheetId="6">#REF!</definedName>
    <definedName name="к14" localSheetId="5">#REF!</definedName>
    <definedName name="к14" localSheetId="4">#REF!</definedName>
    <definedName name="к14" localSheetId="10">#REF!</definedName>
    <definedName name="к14" localSheetId="9">#REF!</definedName>
    <definedName name="к14" localSheetId="8">#REF!</definedName>
    <definedName name="к14">#REF!</definedName>
    <definedName name="к15" localSheetId="7">#REF!</definedName>
    <definedName name="к15" localSheetId="3">#REF!</definedName>
    <definedName name="к15" localSheetId="11">#REF!</definedName>
    <definedName name="к15" localSheetId="6">#REF!</definedName>
    <definedName name="к15" localSheetId="5">#REF!</definedName>
    <definedName name="к15" localSheetId="4">#REF!</definedName>
    <definedName name="к15" localSheetId="10">#REF!</definedName>
    <definedName name="к15" localSheetId="9">#REF!</definedName>
    <definedName name="к15" localSheetId="8">#REF!</definedName>
    <definedName name="к15">#REF!</definedName>
    <definedName name="к16" localSheetId="7">#REF!</definedName>
    <definedName name="к16" localSheetId="3">#REF!</definedName>
    <definedName name="к16" localSheetId="11">#REF!</definedName>
    <definedName name="к16" localSheetId="6">#REF!</definedName>
    <definedName name="к16" localSheetId="5">#REF!</definedName>
    <definedName name="к16" localSheetId="4">#REF!</definedName>
    <definedName name="к16" localSheetId="10">#REF!</definedName>
    <definedName name="к16" localSheetId="9">#REF!</definedName>
    <definedName name="к16" localSheetId="8">#REF!</definedName>
    <definedName name="к16">#REF!</definedName>
    <definedName name="к17" localSheetId="7">#REF!</definedName>
    <definedName name="к17" localSheetId="3">#REF!</definedName>
    <definedName name="к17" localSheetId="11">#REF!</definedName>
    <definedName name="к17" localSheetId="6">#REF!</definedName>
    <definedName name="к17" localSheetId="5">#REF!</definedName>
    <definedName name="к17" localSheetId="4">#REF!</definedName>
    <definedName name="к17" localSheetId="10">#REF!</definedName>
    <definedName name="к17" localSheetId="9">#REF!</definedName>
    <definedName name="к17" localSheetId="8">#REF!</definedName>
    <definedName name="к17">#REF!</definedName>
    <definedName name="к2" localSheetId="7">#REF!</definedName>
    <definedName name="к2" localSheetId="3">#REF!</definedName>
    <definedName name="к2" localSheetId="11">#REF!</definedName>
    <definedName name="к2" localSheetId="6">#REF!</definedName>
    <definedName name="к2" localSheetId="5">#REF!</definedName>
    <definedName name="к2" localSheetId="4">#REF!</definedName>
    <definedName name="к2" localSheetId="10">#REF!</definedName>
    <definedName name="к2" localSheetId="9">#REF!</definedName>
    <definedName name="к2" localSheetId="8">#REF!</definedName>
    <definedName name="к2">#REF!</definedName>
    <definedName name="к3" localSheetId="7">#REF!</definedName>
    <definedName name="к3" localSheetId="3">#REF!</definedName>
    <definedName name="к3" localSheetId="11">#REF!</definedName>
    <definedName name="к3" localSheetId="6">#REF!</definedName>
    <definedName name="к3" localSheetId="5">#REF!</definedName>
    <definedName name="к3" localSheetId="4">#REF!</definedName>
    <definedName name="к3" localSheetId="10">#REF!</definedName>
    <definedName name="к3" localSheetId="9">#REF!</definedName>
    <definedName name="к3" localSheetId="8">#REF!</definedName>
    <definedName name="к3">#REF!</definedName>
    <definedName name="к4" localSheetId="7">#REF!</definedName>
    <definedName name="к4" localSheetId="3">#REF!</definedName>
    <definedName name="к4" localSheetId="11">#REF!</definedName>
    <definedName name="к4" localSheetId="6">#REF!</definedName>
    <definedName name="к4" localSheetId="5">#REF!</definedName>
    <definedName name="к4" localSheetId="4">#REF!</definedName>
    <definedName name="к4" localSheetId="10">#REF!</definedName>
    <definedName name="к4" localSheetId="9">#REF!</definedName>
    <definedName name="к4" localSheetId="8">#REF!</definedName>
    <definedName name="к4">#REF!</definedName>
    <definedName name="к5" localSheetId="7">#REF!</definedName>
    <definedName name="к5" localSheetId="3">#REF!</definedName>
    <definedName name="к5" localSheetId="11">#REF!</definedName>
    <definedName name="к5" localSheetId="6">#REF!</definedName>
    <definedName name="к5" localSheetId="5">#REF!</definedName>
    <definedName name="к5" localSheetId="4">#REF!</definedName>
    <definedName name="к5" localSheetId="10">#REF!</definedName>
    <definedName name="к5" localSheetId="9">#REF!</definedName>
    <definedName name="к5" localSheetId="8">#REF!</definedName>
    <definedName name="к5">#REF!</definedName>
    <definedName name="к6" localSheetId="7">#REF!</definedName>
    <definedName name="к6" localSheetId="3">#REF!</definedName>
    <definedName name="к6" localSheetId="11">#REF!</definedName>
    <definedName name="к6" localSheetId="6">#REF!</definedName>
    <definedName name="к6" localSheetId="5">#REF!</definedName>
    <definedName name="к6" localSheetId="4">#REF!</definedName>
    <definedName name="к6" localSheetId="10">#REF!</definedName>
    <definedName name="к6" localSheetId="9">#REF!</definedName>
    <definedName name="к6" localSheetId="8">#REF!</definedName>
    <definedName name="к6">#REF!</definedName>
    <definedName name="к7" localSheetId="7">#REF!</definedName>
    <definedName name="к7" localSheetId="3">#REF!</definedName>
    <definedName name="к7" localSheetId="11">#REF!</definedName>
    <definedName name="к7" localSheetId="6">#REF!</definedName>
    <definedName name="к7" localSheetId="5">#REF!</definedName>
    <definedName name="к7" localSheetId="4">#REF!</definedName>
    <definedName name="к7" localSheetId="10">#REF!</definedName>
    <definedName name="к7" localSheetId="9">#REF!</definedName>
    <definedName name="к7" localSheetId="8">#REF!</definedName>
    <definedName name="к7">#REF!</definedName>
    <definedName name="к8" localSheetId="7">#REF!</definedName>
    <definedName name="к8" localSheetId="3">#REF!</definedName>
    <definedName name="к8" localSheetId="11">#REF!</definedName>
    <definedName name="к8" localSheetId="6">#REF!</definedName>
    <definedName name="к8" localSheetId="5">#REF!</definedName>
    <definedName name="к8" localSheetId="4">#REF!</definedName>
    <definedName name="к8" localSheetId="10">#REF!</definedName>
    <definedName name="к8" localSheetId="9">#REF!</definedName>
    <definedName name="к8" localSheetId="8">#REF!</definedName>
    <definedName name="к8">#REF!</definedName>
    <definedName name="к9" localSheetId="7">#REF!</definedName>
    <definedName name="к9" localSheetId="3">#REF!</definedName>
    <definedName name="к9" localSheetId="11">#REF!</definedName>
    <definedName name="к9" localSheetId="6">#REF!</definedName>
    <definedName name="к9" localSheetId="5">#REF!</definedName>
    <definedName name="к9" localSheetId="4">#REF!</definedName>
    <definedName name="к9" localSheetId="10">#REF!</definedName>
    <definedName name="к9" localSheetId="9">#REF!</definedName>
    <definedName name="к9" localSheetId="8">#REF!</definedName>
    <definedName name="к9">#REF!</definedName>
    <definedName name="КЛ6" localSheetId="7">#REF!</definedName>
    <definedName name="КЛ6" localSheetId="3">#REF!</definedName>
    <definedName name="КЛ6" localSheetId="11">#REF!</definedName>
    <definedName name="КЛ6" localSheetId="6">#REF!</definedName>
    <definedName name="КЛ6" localSheetId="5">#REF!</definedName>
    <definedName name="КЛ6" localSheetId="4">#REF!</definedName>
    <definedName name="КЛ6" localSheetId="10">#REF!</definedName>
    <definedName name="КЛ6" localSheetId="9">#REF!</definedName>
    <definedName name="КЛ6" localSheetId="8">#REF!</definedName>
    <definedName name="КЛ6">#REF!</definedName>
    <definedName name="КНС" localSheetId="7">#REF!</definedName>
    <definedName name="КНС" localSheetId="3">#REF!</definedName>
    <definedName name="КНС" localSheetId="11">#REF!</definedName>
    <definedName name="КНС" localSheetId="6">#REF!</definedName>
    <definedName name="КНС" localSheetId="5">#REF!</definedName>
    <definedName name="КНС" localSheetId="4">#REF!</definedName>
    <definedName name="КНС" localSheetId="10">#REF!</definedName>
    <definedName name="КНС" localSheetId="9">#REF!</definedName>
    <definedName name="КНС" localSheetId="8">#REF!</definedName>
    <definedName name="КНС">#REF!</definedName>
    <definedName name="компрессорная" localSheetId="7">#REF!</definedName>
    <definedName name="компрессорная" localSheetId="3">#REF!</definedName>
    <definedName name="компрессорная" localSheetId="11">#REF!</definedName>
    <definedName name="компрессорная" localSheetId="6">#REF!</definedName>
    <definedName name="компрессорная" localSheetId="5">#REF!</definedName>
    <definedName name="компрессорная" localSheetId="4">#REF!</definedName>
    <definedName name="компрессорная" localSheetId="10">#REF!</definedName>
    <definedName name="компрессорная" localSheetId="9">#REF!</definedName>
    <definedName name="компрессорная" localSheetId="8">#REF!</definedName>
    <definedName name="компрессорная">#REF!</definedName>
    <definedName name="кос" localSheetId="7">#REF!</definedName>
    <definedName name="кос" localSheetId="3">#REF!</definedName>
    <definedName name="кос" localSheetId="11">#REF!</definedName>
    <definedName name="кос" localSheetId="6">#REF!</definedName>
    <definedName name="кос" localSheetId="5">#REF!</definedName>
    <definedName name="кос" localSheetId="4">#REF!</definedName>
    <definedName name="кос" localSheetId="10">#REF!</definedName>
    <definedName name="кос" localSheetId="9">#REF!</definedName>
    <definedName name="кос" localSheetId="8">#REF!</definedName>
    <definedName name="кос">#REF!</definedName>
    <definedName name="котельная" localSheetId="7">#REF!</definedName>
    <definedName name="котельная" localSheetId="3">#REF!</definedName>
    <definedName name="котельная" localSheetId="11">#REF!</definedName>
    <definedName name="котельная" localSheetId="6">#REF!</definedName>
    <definedName name="котельная" localSheetId="5">#REF!</definedName>
    <definedName name="котельная" localSheetId="4">#REF!</definedName>
    <definedName name="котельная" localSheetId="10">#REF!</definedName>
    <definedName name="котельная" localSheetId="9">#REF!</definedName>
    <definedName name="котельная" localSheetId="8">#REF!</definedName>
    <definedName name="котельная">#REF!</definedName>
    <definedName name="ктпн" localSheetId="7">#REF!</definedName>
    <definedName name="ктпн" localSheetId="3">#REF!</definedName>
    <definedName name="ктпн" localSheetId="11">#REF!</definedName>
    <definedName name="ктпн" localSheetId="6">#REF!</definedName>
    <definedName name="ктпн" localSheetId="5">#REF!</definedName>
    <definedName name="ктпн" localSheetId="4">#REF!</definedName>
    <definedName name="ктпн" localSheetId="10">#REF!</definedName>
    <definedName name="ктпн" localSheetId="9">#REF!</definedName>
    <definedName name="ктпн" localSheetId="8">#REF!</definedName>
    <definedName name="ктпн">#REF!</definedName>
    <definedName name="КТПНрадуж" localSheetId="7">#REF!</definedName>
    <definedName name="КТПНрадуж" localSheetId="3">#REF!</definedName>
    <definedName name="КТПНрадуж" localSheetId="11">#REF!</definedName>
    <definedName name="КТПНрадуж" localSheetId="6">#REF!</definedName>
    <definedName name="КТПНрадуж" localSheetId="5">#REF!</definedName>
    <definedName name="КТПНрадуж" localSheetId="4">#REF!</definedName>
    <definedName name="КТПНрадуж" localSheetId="10">#REF!</definedName>
    <definedName name="КТПНрадуж" localSheetId="9">#REF!</definedName>
    <definedName name="КТПНрадуж" localSheetId="8">#REF!</definedName>
    <definedName name="КТПНрадуж">#REF!</definedName>
    <definedName name="КТПНунимо" localSheetId="7">#REF!</definedName>
    <definedName name="КТПНунимо" localSheetId="3">#REF!</definedName>
    <definedName name="КТПНунимо" localSheetId="11">#REF!</definedName>
    <definedName name="КТПНунимо" localSheetId="6">#REF!</definedName>
    <definedName name="КТПНунимо" localSheetId="5">#REF!</definedName>
    <definedName name="КТПНунимо" localSheetId="4">#REF!</definedName>
    <definedName name="КТПНунимо" localSheetId="10">#REF!</definedName>
    <definedName name="КТПНунимо" localSheetId="9">#REF!</definedName>
    <definedName name="КТПНунимо" localSheetId="8">#REF!</definedName>
    <definedName name="КТПНунимо">#REF!</definedName>
    <definedName name="н1" localSheetId="7">#REF!</definedName>
    <definedName name="н1" localSheetId="3">#REF!</definedName>
    <definedName name="н1" localSheetId="11">#REF!</definedName>
    <definedName name="н1" localSheetId="6">#REF!</definedName>
    <definedName name="н1" localSheetId="5">#REF!</definedName>
    <definedName name="н1" localSheetId="4">#REF!</definedName>
    <definedName name="н1" localSheetId="10">#REF!</definedName>
    <definedName name="н1" localSheetId="9">#REF!</definedName>
    <definedName name="н1" localSheetId="8">#REF!</definedName>
    <definedName name="н1">#REF!</definedName>
    <definedName name="н10" localSheetId="7">#REF!</definedName>
    <definedName name="н10" localSheetId="3">#REF!</definedName>
    <definedName name="н10" localSheetId="11">#REF!</definedName>
    <definedName name="н10" localSheetId="6">#REF!</definedName>
    <definedName name="н10" localSheetId="5">#REF!</definedName>
    <definedName name="н10" localSheetId="4">#REF!</definedName>
    <definedName name="н10" localSheetId="10">#REF!</definedName>
    <definedName name="н10" localSheetId="9">#REF!</definedName>
    <definedName name="н10" localSheetId="8">#REF!</definedName>
    <definedName name="н10">#REF!</definedName>
    <definedName name="н12" localSheetId="7">#REF!</definedName>
    <definedName name="н12" localSheetId="3">#REF!</definedName>
    <definedName name="н12" localSheetId="11">#REF!</definedName>
    <definedName name="н12" localSheetId="6">#REF!</definedName>
    <definedName name="н12" localSheetId="5">#REF!</definedName>
    <definedName name="н12" localSheetId="4">#REF!</definedName>
    <definedName name="н12" localSheetId="10">#REF!</definedName>
    <definedName name="н12" localSheetId="9">#REF!</definedName>
    <definedName name="н12" localSheetId="8">#REF!</definedName>
    <definedName name="н12">#REF!</definedName>
    <definedName name="н13" localSheetId="7">#REF!</definedName>
    <definedName name="н13" localSheetId="3">#REF!</definedName>
    <definedName name="н13" localSheetId="11">#REF!</definedName>
    <definedName name="н13" localSheetId="6">#REF!</definedName>
    <definedName name="н13" localSheetId="5">#REF!</definedName>
    <definedName name="н13" localSheetId="4">#REF!</definedName>
    <definedName name="н13" localSheetId="10">#REF!</definedName>
    <definedName name="н13" localSheetId="9">#REF!</definedName>
    <definedName name="н13" localSheetId="8">#REF!</definedName>
    <definedName name="н13">#REF!</definedName>
    <definedName name="н2" localSheetId="7">#REF!</definedName>
    <definedName name="н2" localSheetId="3">#REF!</definedName>
    <definedName name="н2" localSheetId="11">#REF!</definedName>
    <definedName name="н2" localSheetId="6">#REF!</definedName>
    <definedName name="н2" localSheetId="5">#REF!</definedName>
    <definedName name="н2" localSheetId="4">#REF!</definedName>
    <definedName name="н2" localSheetId="10">#REF!</definedName>
    <definedName name="н2" localSheetId="9">#REF!</definedName>
    <definedName name="н2" localSheetId="8">#REF!</definedName>
    <definedName name="н2">#REF!</definedName>
    <definedName name="н3" localSheetId="7">#REF!</definedName>
    <definedName name="н3" localSheetId="3">#REF!</definedName>
    <definedName name="н3" localSheetId="11">#REF!</definedName>
    <definedName name="н3" localSheetId="6">#REF!</definedName>
    <definedName name="н3" localSheetId="5">#REF!</definedName>
    <definedName name="н3" localSheetId="4">#REF!</definedName>
    <definedName name="н3" localSheetId="10">#REF!</definedName>
    <definedName name="н3" localSheetId="9">#REF!</definedName>
    <definedName name="н3" localSheetId="8">#REF!</definedName>
    <definedName name="н3">#REF!</definedName>
    <definedName name="н4" localSheetId="7">#REF!</definedName>
    <definedName name="н4" localSheetId="3">#REF!</definedName>
    <definedName name="н4" localSheetId="11">#REF!</definedName>
    <definedName name="н4" localSheetId="6">#REF!</definedName>
    <definedName name="н4" localSheetId="5">#REF!</definedName>
    <definedName name="н4" localSheetId="4">#REF!</definedName>
    <definedName name="н4" localSheetId="10">#REF!</definedName>
    <definedName name="н4" localSheetId="9">#REF!</definedName>
    <definedName name="н4" localSheetId="8">#REF!</definedName>
    <definedName name="н4">#REF!</definedName>
    <definedName name="наружное.освещение.ж.п." localSheetId="7">#REF!</definedName>
    <definedName name="наружное.освещение.ж.п." localSheetId="3">#REF!</definedName>
    <definedName name="наружное.освещение.ж.п." localSheetId="11">#REF!</definedName>
    <definedName name="наружное.освещение.ж.п." localSheetId="6">#REF!</definedName>
    <definedName name="наружное.освещение.ж.п." localSheetId="5">#REF!</definedName>
    <definedName name="наружное.освещение.ж.п." localSheetId="4">#REF!</definedName>
    <definedName name="наружное.освещение.ж.п." localSheetId="10">#REF!</definedName>
    <definedName name="наружное.освещение.ж.п." localSheetId="9">#REF!</definedName>
    <definedName name="наружное.освещение.ж.п." localSheetId="8">#REF!</definedName>
    <definedName name="наружное.освещение.ж.п.">#REF!</definedName>
    <definedName name="насос.2подёма" localSheetId="7">#REF!</definedName>
    <definedName name="насос.2подёма" localSheetId="3">#REF!</definedName>
    <definedName name="насос.2подёма" localSheetId="11">#REF!</definedName>
    <definedName name="насос.2подёма" localSheetId="6">#REF!</definedName>
    <definedName name="насос.2подёма" localSheetId="5">#REF!</definedName>
    <definedName name="насос.2подёма" localSheetId="4">#REF!</definedName>
    <definedName name="насос.2подёма" localSheetId="10">#REF!</definedName>
    <definedName name="насос.2подёма" localSheetId="9">#REF!</definedName>
    <definedName name="насос.2подёма" localSheetId="8">#REF!</definedName>
    <definedName name="насос.2подёма">#REF!</definedName>
    <definedName name="нефтеналив" localSheetId="7">#REF!</definedName>
    <definedName name="нефтеналив" localSheetId="3">#REF!</definedName>
    <definedName name="нефтеналив" localSheetId="11">#REF!</definedName>
    <definedName name="нефтеналив" localSheetId="6">#REF!</definedName>
    <definedName name="нефтеналив" localSheetId="5">#REF!</definedName>
    <definedName name="нефтеналив" localSheetId="4">#REF!</definedName>
    <definedName name="нефтеналив" localSheetId="10">#REF!</definedName>
    <definedName name="нефтеналив" localSheetId="9">#REF!</definedName>
    <definedName name="нефтеналив" localSheetId="8">#REF!</definedName>
    <definedName name="нефтеналив">#REF!</definedName>
    <definedName name="_xlnm.Print_Area" localSheetId="7">'август 2018'!$A$1:$G$31</definedName>
    <definedName name="_xlnm.Print_Area" localSheetId="11">'декабрь 2018'!$A$1:$G$22</definedName>
    <definedName name="_xlnm.Print_Area" localSheetId="6">'июль 2018'!$A$1:$G$33</definedName>
    <definedName name="_xlnm.Print_Area" localSheetId="10">'ноябрь 2018'!$A$1:$G$32</definedName>
    <definedName name="_xlnm.Print_Area" localSheetId="9">'октябрь 2018'!$A$1:$G$33</definedName>
    <definedName name="_xlnm.Print_Area" localSheetId="8">'сентябрь 2018'!$A$1:$G$36</definedName>
    <definedName name="опер.станции.обезж" localSheetId="7">#REF!</definedName>
    <definedName name="опер.станции.обезж" localSheetId="3">#REF!</definedName>
    <definedName name="опер.станции.обезж" localSheetId="11">#REF!</definedName>
    <definedName name="опер.станции.обезж" localSheetId="6">#REF!</definedName>
    <definedName name="опер.станции.обезж" localSheetId="5">#REF!</definedName>
    <definedName name="опер.станции.обезж" localSheetId="4">#REF!</definedName>
    <definedName name="опер.станции.обезж" localSheetId="10">#REF!</definedName>
    <definedName name="опер.станции.обезж" localSheetId="9">#REF!</definedName>
    <definedName name="опер.станции.обезж" localSheetId="8">#REF!</definedName>
    <definedName name="опер.станции.обезж">#REF!</definedName>
    <definedName name="операторная.днс" localSheetId="7">#REF!</definedName>
    <definedName name="операторная.днс" localSheetId="3">#REF!</definedName>
    <definedName name="операторная.днс" localSheetId="11">#REF!</definedName>
    <definedName name="операторная.днс" localSheetId="6">#REF!</definedName>
    <definedName name="операторная.днс" localSheetId="5">#REF!</definedName>
    <definedName name="операторная.днс" localSheetId="4">#REF!</definedName>
    <definedName name="операторная.днс" localSheetId="10">#REF!</definedName>
    <definedName name="операторная.днс" localSheetId="9">#REF!</definedName>
    <definedName name="операторная.днс" localSheetId="8">#REF!</definedName>
    <definedName name="операторная.днс">#REF!</definedName>
    <definedName name="операторная.кнс" localSheetId="7">#REF!</definedName>
    <definedName name="операторная.кнс" localSheetId="3">#REF!</definedName>
    <definedName name="операторная.кнс" localSheetId="11">#REF!</definedName>
    <definedName name="операторная.кнс" localSheetId="6">#REF!</definedName>
    <definedName name="операторная.кнс" localSheetId="5">#REF!</definedName>
    <definedName name="операторная.кнс" localSheetId="4">#REF!</definedName>
    <definedName name="операторная.кнс" localSheetId="10">#REF!</definedName>
    <definedName name="операторная.кнс" localSheetId="9">#REF!</definedName>
    <definedName name="операторная.кнс" localSheetId="8">#REF!</definedName>
    <definedName name="операторная.кнс">#REF!</definedName>
    <definedName name="прожекторные.мачты" localSheetId="7">#REF!</definedName>
    <definedName name="прожекторные.мачты" localSheetId="3">#REF!</definedName>
    <definedName name="прожекторные.мачты" localSheetId="11">#REF!</definedName>
    <definedName name="прожекторные.мачты" localSheetId="6">#REF!</definedName>
    <definedName name="прожекторные.мачты" localSheetId="5">#REF!</definedName>
    <definedName name="прожекторные.мачты" localSheetId="4">#REF!</definedName>
    <definedName name="прожекторные.мачты" localSheetId="10">#REF!</definedName>
    <definedName name="прожекторные.мачты" localSheetId="9">#REF!</definedName>
    <definedName name="прожекторные.мачты" localSheetId="8">#REF!</definedName>
    <definedName name="прожекторные.мачты">#REF!</definedName>
    <definedName name="проходная" localSheetId="7">#REF!</definedName>
    <definedName name="проходная" localSheetId="3">#REF!</definedName>
    <definedName name="проходная" localSheetId="11">#REF!</definedName>
    <definedName name="проходная" localSheetId="6">#REF!</definedName>
    <definedName name="проходная" localSheetId="5">#REF!</definedName>
    <definedName name="проходная" localSheetId="4">#REF!</definedName>
    <definedName name="проходная" localSheetId="10">#REF!</definedName>
    <definedName name="проходная" localSheetId="9">#REF!</definedName>
    <definedName name="проходная" localSheetId="8">#REF!</definedName>
    <definedName name="проходная">#REF!</definedName>
    <definedName name="пст" localSheetId="7">#REF!</definedName>
    <definedName name="пст" localSheetId="3">#REF!</definedName>
    <definedName name="пст" localSheetId="11">#REF!</definedName>
    <definedName name="пст" localSheetId="6">#REF!</definedName>
    <definedName name="пст" localSheetId="5">#REF!</definedName>
    <definedName name="пст" localSheetId="4">#REF!</definedName>
    <definedName name="пст" localSheetId="10">#REF!</definedName>
    <definedName name="пст" localSheetId="9">#REF!</definedName>
    <definedName name="пст" localSheetId="8">#REF!</definedName>
    <definedName name="пст">#REF!</definedName>
    <definedName name="р1015" localSheetId="7">#REF!</definedName>
    <definedName name="р1015" localSheetId="3">#REF!</definedName>
    <definedName name="р1015" localSheetId="11">#REF!</definedName>
    <definedName name="р1015" localSheetId="6">#REF!</definedName>
    <definedName name="р1015" localSheetId="5">#REF!</definedName>
    <definedName name="р1015" localSheetId="4">#REF!</definedName>
    <definedName name="р1015" localSheetId="10">#REF!</definedName>
    <definedName name="р1015" localSheetId="9">#REF!</definedName>
    <definedName name="р1015" localSheetId="8">#REF!</definedName>
    <definedName name="р1015">#REF!</definedName>
    <definedName name="р1016" localSheetId="7">#REF!</definedName>
    <definedName name="р1016" localSheetId="3">#REF!</definedName>
    <definedName name="р1016" localSheetId="11">#REF!</definedName>
    <definedName name="р1016" localSheetId="6">#REF!</definedName>
    <definedName name="р1016" localSheetId="5">#REF!</definedName>
    <definedName name="р1016" localSheetId="4">#REF!</definedName>
    <definedName name="р1016" localSheetId="10">#REF!</definedName>
    <definedName name="р1016" localSheetId="9">#REF!</definedName>
    <definedName name="р1016" localSheetId="8">#REF!</definedName>
    <definedName name="р1016">#REF!</definedName>
    <definedName name="р1092" localSheetId="7">#REF!</definedName>
    <definedName name="р1092" localSheetId="3">#REF!</definedName>
    <definedName name="р1092" localSheetId="11">#REF!</definedName>
    <definedName name="р1092" localSheetId="6">#REF!</definedName>
    <definedName name="р1092" localSheetId="5">#REF!</definedName>
    <definedName name="р1092" localSheetId="4">#REF!</definedName>
    <definedName name="р1092" localSheetId="10">#REF!</definedName>
    <definedName name="р1092" localSheetId="9">#REF!</definedName>
    <definedName name="р1092" localSheetId="8">#REF!</definedName>
    <definedName name="р1092">#REF!</definedName>
    <definedName name="РУ6КНСЛЕ" localSheetId="7">#REF!</definedName>
    <definedName name="РУ6КНСЛЕ" localSheetId="3">#REF!</definedName>
    <definedName name="РУ6КНСЛЕ" localSheetId="11">#REF!</definedName>
    <definedName name="РУ6КНСЛЕ" localSheetId="6">#REF!</definedName>
    <definedName name="РУ6КНСЛЕ" localSheetId="5">#REF!</definedName>
    <definedName name="РУ6КНСЛЕ" localSheetId="4">#REF!</definedName>
    <definedName name="РУ6КНСЛЕ" localSheetId="10">#REF!</definedName>
    <definedName name="РУ6КНСЛЕ" localSheetId="9">#REF!</definedName>
    <definedName name="РУ6КНСЛЕ" localSheetId="8">#REF!</definedName>
    <definedName name="РУ6КНСЛЕ">#REF!</definedName>
    <definedName name="СД" localSheetId="7">#REF!</definedName>
    <definedName name="СД" localSheetId="3">#REF!</definedName>
    <definedName name="СД" localSheetId="11">#REF!</definedName>
    <definedName name="СД" localSheetId="6">#REF!</definedName>
    <definedName name="СД" localSheetId="5">#REF!</definedName>
    <definedName name="СД" localSheetId="4">#REF!</definedName>
    <definedName name="СД" localSheetId="10">#REF!</definedName>
    <definedName name="СД" localSheetId="9">#REF!</definedName>
    <definedName name="СД" localSheetId="8">#REF!</definedName>
    <definedName name="СД">#REF!</definedName>
    <definedName name="склад.цпс" localSheetId="7">#REF!</definedName>
    <definedName name="склад.цпс" localSheetId="3">#REF!</definedName>
    <definedName name="склад.цпс" localSheetId="11">#REF!</definedName>
    <definedName name="склад.цпс" localSheetId="6">#REF!</definedName>
    <definedName name="склад.цпс" localSheetId="5">#REF!</definedName>
    <definedName name="склад.цпс" localSheetId="4">#REF!</definedName>
    <definedName name="склад.цпс" localSheetId="10">#REF!</definedName>
    <definedName name="склад.цпс" localSheetId="9">#REF!</definedName>
    <definedName name="склад.цпс" localSheetId="8">#REF!</definedName>
    <definedName name="склад.цпс">#REF!</definedName>
    <definedName name="слесарка.цпс" localSheetId="7">#REF!</definedName>
    <definedName name="слесарка.цпс" localSheetId="3">#REF!</definedName>
    <definedName name="слесарка.цпс" localSheetId="11">#REF!</definedName>
    <definedName name="слесарка.цпс" localSheetId="6">#REF!</definedName>
    <definedName name="слесарка.цпс" localSheetId="5">#REF!</definedName>
    <definedName name="слесарка.цпс" localSheetId="4">#REF!</definedName>
    <definedName name="слесарка.цпс" localSheetId="10">#REF!</definedName>
    <definedName name="слесарка.цпс" localSheetId="9">#REF!</definedName>
    <definedName name="слесарка.цпс" localSheetId="8">#REF!</definedName>
    <definedName name="слесарка.цпс">#REF!</definedName>
    <definedName name="стан.обезж.1" localSheetId="7">#REF!</definedName>
    <definedName name="стан.обезж.1" localSheetId="3">#REF!</definedName>
    <definedName name="стан.обезж.1" localSheetId="11">#REF!</definedName>
    <definedName name="стан.обезж.1" localSheetId="6">#REF!</definedName>
    <definedName name="стан.обезж.1" localSheetId="5">#REF!</definedName>
    <definedName name="стан.обезж.1" localSheetId="4">#REF!</definedName>
    <definedName name="стан.обезж.1" localSheetId="10">#REF!</definedName>
    <definedName name="стан.обезж.1" localSheetId="9">#REF!</definedName>
    <definedName name="стан.обезж.1" localSheetId="8">#REF!</definedName>
    <definedName name="стан.обезж.1">#REF!</definedName>
    <definedName name="станция.обезж.2" localSheetId="7">#REF!</definedName>
    <definedName name="станция.обезж.2" localSheetId="3">#REF!</definedName>
    <definedName name="станция.обезж.2" localSheetId="11">#REF!</definedName>
    <definedName name="станция.обезж.2" localSheetId="6">#REF!</definedName>
    <definedName name="станция.обезж.2" localSheetId="5">#REF!</definedName>
    <definedName name="станция.обезж.2" localSheetId="4">#REF!</definedName>
    <definedName name="станция.обезж.2" localSheetId="10">#REF!</definedName>
    <definedName name="станция.обезж.2" localSheetId="9">#REF!</definedName>
    <definedName name="станция.обезж.2" localSheetId="8">#REF!</definedName>
    <definedName name="станция.обезж.2">#REF!</definedName>
    <definedName name="столовая" localSheetId="7">#REF!</definedName>
    <definedName name="столовая" localSheetId="3">#REF!</definedName>
    <definedName name="столовая" localSheetId="11">#REF!</definedName>
    <definedName name="столовая" localSheetId="6">#REF!</definedName>
    <definedName name="столовая" localSheetId="5">#REF!</definedName>
    <definedName name="столовая" localSheetId="4">#REF!</definedName>
    <definedName name="столовая" localSheetId="10">#REF!</definedName>
    <definedName name="столовая" localSheetId="9">#REF!</definedName>
    <definedName name="столовая" localSheetId="8">#REF!</definedName>
    <definedName name="столовая">#REF!</definedName>
    <definedName name="ТПплощадка" localSheetId="7">#REF!</definedName>
    <definedName name="ТПплощадка" localSheetId="3">#REF!</definedName>
    <definedName name="ТПплощадка" localSheetId="11">#REF!</definedName>
    <definedName name="ТПплощадка" localSheetId="6">#REF!</definedName>
    <definedName name="ТПплощадка" localSheetId="5">#REF!</definedName>
    <definedName name="ТПплощадка" localSheetId="4">#REF!</definedName>
    <definedName name="ТПплощадка" localSheetId="10">#REF!</definedName>
    <definedName name="ТПплощадка" localSheetId="9">#REF!</definedName>
    <definedName name="ТПплощадка" localSheetId="8">#REF!</definedName>
    <definedName name="ТПплощадка">#REF!</definedName>
    <definedName name="ТХУ" localSheetId="7">#REF!</definedName>
    <definedName name="ТХУ" localSheetId="3">#REF!</definedName>
    <definedName name="ТХУ" localSheetId="11">#REF!</definedName>
    <definedName name="ТХУ" localSheetId="6">#REF!</definedName>
    <definedName name="ТХУ" localSheetId="5">#REF!</definedName>
    <definedName name="ТХУ" localSheetId="4">#REF!</definedName>
    <definedName name="ТХУ" localSheetId="10">#REF!</definedName>
    <definedName name="ТХУ" localSheetId="9">#REF!</definedName>
    <definedName name="ТХУ" localSheetId="8">#REF!</definedName>
    <definedName name="ТХУ">#REF!</definedName>
    <definedName name="узел.учёта.нефти" localSheetId="7">#REF!</definedName>
    <definedName name="узел.учёта.нефти" localSheetId="3">#REF!</definedName>
    <definedName name="узел.учёта.нефти" localSheetId="11">#REF!</definedName>
    <definedName name="узел.учёта.нефти" localSheetId="6">#REF!</definedName>
    <definedName name="узел.учёта.нефти" localSheetId="5">#REF!</definedName>
    <definedName name="узел.учёта.нефти" localSheetId="4">#REF!</definedName>
    <definedName name="узел.учёта.нефти" localSheetId="10">#REF!</definedName>
    <definedName name="узел.учёта.нефти" localSheetId="9">#REF!</definedName>
    <definedName name="узел.учёта.нефти" localSheetId="8">#REF!</definedName>
    <definedName name="узел.учёта.нефти">#REF!</definedName>
    <definedName name="химлаборатория" localSheetId="7">#REF!</definedName>
    <definedName name="химлаборатория" localSheetId="3">#REF!</definedName>
    <definedName name="химлаборатория" localSheetId="11">#REF!</definedName>
    <definedName name="химлаборатория" localSheetId="6">#REF!</definedName>
    <definedName name="химлаборатория" localSheetId="5">#REF!</definedName>
    <definedName name="химлаборатория" localSheetId="4">#REF!</definedName>
    <definedName name="химлаборатория" localSheetId="10">#REF!</definedName>
    <definedName name="химлаборатория" localSheetId="9">#REF!</definedName>
    <definedName name="химлаборатория" localSheetId="8">#REF!</definedName>
    <definedName name="химлаборатория">#REF!</definedName>
    <definedName name="хозбытстоки" localSheetId="7">#REF!</definedName>
    <definedName name="хозбытстоки" localSheetId="3">#REF!</definedName>
    <definedName name="хозбытстоки" localSheetId="11">#REF!</definedName>
    <definedName name="хозбытстоки" localSheetId="6">#REF!</definedName>
    <definedName name="хозбытстоки" localSheetId="5">#REF!</definedName>
    <definedName name="хозбытстоки" localSheetId="4">#REF!</definedName>
    <definedName name="хозбытстоки" localSheetId="10">#REF!</definedName>
    <definedName name="хозбытстоки" localSheetId="9">#REF!</definedName>
    <definedName name="хозбытстоки" localSheetId="8">#REF!</definedName>
    <definedName name="хозбытстоки">#REF!</definedName>
    <definedName name="щсу.котельной" localSheetId="7">#REF!</definedName>
    <definedName name="щсу.котельной" localSheetId="3">#REF!</definedName>
    <definedName name="щсу.котельной" localSheetId="11">#REF!</definedName>
    <definedName name="щсу.котельной" localSheetId="6">#REF!</definedName>
    <definedName name="щсу.котельной" localSheetId="5">#REF!</definedName>
    <definedName name="щсу.котельной" localSheetId="4">#REF!</definedName>
    <definedName name="щсу.котельной" localSheetId="10">#REF!</definedName>
    <definedName name="щсу.котельной" localSheetId="9">#REF!</definedName>
    <definedName name="щсу.котельной" localSheetId="8">#REF!</definedName>
    <definedName name="щсу.котельной">#REF!</definedName>
    <definedName name="ЩСУднс" localSheetId="7">#REF!</definedName>
    <definedName name="ЩСУднс" localSheetId="3">#REF!</definedName>
    <definedName name="ЩСУднс" localSheetId="11">#REF!</definedName>
    <definedName name="ЩСУднс" localSheetId="6">#REF!</definedName>
    <definedName name="ЩСУднс" localSheetId="5">#REF!</definedName>
    <definedName name="ЩСУднс" localSheetId="4">#REF!</definedName>
    <definedName name="ЩСУднс" localSheetId="10">#REF!</definedName>
    <definedName name="ЩСУднс" localSheetId="9">#REF!</definedName>
    <definedName name="ЩСУднс" localSheetId="8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E4" i="22" l="1"/>
  <c r="E5" i="22"/>
  <c r="C31" i="22"/>
  <c r="C5" i="22" l="1"/>
  <c r="C4" i="22"/>
  <c r="D31" i="22" l="1"/>
  <c r="C5" i="21" l="1"/>
  <c r="C4" i="21"/>
  <c r="D33" i="21" l="1"/>
  <c r="C33" i="21"/>
  <c r="I7" i="6" l="1"/>
  <c r="C5" i="19" l="1"/>
  <c r="C4" i="19"/>
  <c r="E5" i="20"/>
  <c r="C4" i="18"/>
  <c r="C5" i="20" l="1"/>
  <c r="C4" i="20"/>
  <c r="C5" i="18"/>
  <c r="I5" i="6"/>
  <c r="J5" i="6" l="1"/>
  <c r="J4" i="6"/>
  <c r="I4" i="6"/>
  <c r="H5" i="6"/>
  <c r="H4" i="6"/>
  <c r="H5" i="20"/>
  <c r="H4" i="20"/>
  <c r="J5" i="20"/>
  <c r="J4" i="20"/>
  <c r="I5" i="20"/>
  <c r="I4" i="20"/>
  <c r="D37" i="20"/>
  <c r="C37" i="20"/>
  <c r="D41" i="19" l="1"/>
  <c r="C41" i="19"/>
  <c r="D51" i="18" l="1"/>
  <c r="C51" i="18"/>
  <c r="E5" i="18"/>
  <c r="E4" i="18"/>
  <c r="D22" i="6" l="1"/>
  <c r="C4" i="6" l="1"/>
  <c r="C5" i="6"/>
  <c r="C5" i="5"/>
  <c r="C4" i="5"/>
  <c r="C4" i="16"/>
  <c r="C5" i="16"/>
  <c r="D29" i="5"/>
  <c r="C29" i="5"/>
  <c r="D29" i="16" l="1"/>
  <c r="C22" i="6" l="1"/>
  <c r="C29" i="16" l="1"/>
</calcChain>
</file>

<file path=xl/comments1.xml><?xml version="1.0" encoding="utf-8"?>
<comments xmlns="http://schemas.openxmlformats.org/spreadsheetml/2006/main">
  <authors>
    <author>PTO_Ingeneer2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 тех. присоединений2017для стат1. 7рамочных договоров СНГ КЮН ННП РН-С ИНКОМ СНС ЕПРС + из учет 2017 за месяц столбец Е заявка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Учет.тех.присоединений 2017 для стат1. 7 рамочных договоров и прочие заявители подключенные  за месяц </t>
        </r>
      </text>
    </comment>
  </commentList>
</comments>
</file>

<file path=xl/comments2.xml><?xml version="1.0" encoding="utf-8"?>
<comments xmlns="http://schemas.openxmlformats.org/spreadsheetml/2006/main">
  <authors>
    <author>PTO_Ingeneer2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 тех. присоединений2017для стат1. 7рамочных договоров СНГ КЮН ННП РН-С ИНКОМ СНС ЕПРС + из учет 2017 за месяц столбец Е заявка</t>
        </r>
      </text>
    </comment>
    <comment ref="E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 2017 возврат договора за месяц столбец F договор + столбик В возврат договоров из других месяцев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Учет.тех.присоединений 2017 для стат1. 7 рамочных договоров и прочие заявители подключенные  за месяц </t>
        </r>
      </text>
    </comment>
  </commentList>
</comments>
</file>

<file path=xl/comments3.xml><?xml version="1.0" encoding="utf-8"?>
<comments xmlns="http://schemas.openxmlformats.org/spreadsheetml/2006/main">
  <authors>
    <author>PTO_Ingeneer2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 тех. присоединений2017для стат1. 7рамочных договоров СНГ КЮН ННП РН-С ИНКОМ СНС ЕПРС + из учет 2017 за месяц столбец Е заявка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Учет.тех.присоединений 2017 для стат1. 7 рамочных договоров и прочие заявители подключенные  за месяц </t>
        </r>
      </text>
    </comment>
  </commentList>
</comments>
</file>

<file path=xl/comments4.xml><?xml version="1.0" encoding="utf-8"?>
<comments xmlns="http://schemas.openxmlformats.org/spreadsheetml/2006/main">
  <authors>
    <author>PTO_Ingeneer2</author>
  </authors>
  <commentList>
    <comment ref="C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 тех. присоединений2017для стат1. 7рамочных договоров СНГ КЮН ННП РН-С ИНКОМ СНС ЕПРС + из учет 2017 за месяц столбец Е заявка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PTO_Ingeneer2:</t>
        </r>
        <r>
          <rPr>
            <sz val="9"/>
            <color indexed="81"/>
            <rFont val="Tahoma"/>
            <family val="2"/>
            <charset val="204"/>
          </rPr>
          <t xml:space="preserve">
из Учет.тех.присоединений 2017 для стат1. 7 рамочных договоров и прочие заявители подключенные  за месяц </t>
        </r>
      </text>
    </comment>
  </commentList>
</comments>
</file>

<file path=xl/sharedStrings.xml><?xml version="1.0" encoding="utf-8"?>
<sst xmlns="http://schemas.openxmlformats.org/spreadsheetml/2006/main" count="855" uniqueCount="49">
  <si>
    <t>№пп</t>
  </si>
  <si>
    <t>Наименование показателя</t>
  </si>
  <si>
    <t>Заключено договоров, шт</t>
  </si>
  <si>
    <t>Выполнено присоединений, шт.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</si>
  <si>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</si>
  <si>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</si>
  <si>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</si>
  <si>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</si>
  <si>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</si>
  <si>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</si>
  <si>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</si>
  <si>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</si>
  <si>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</si>
  <si>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Поданные заявки, шт.</t>
  </si>
  <si>
    <t xml:space="preserve">15%  - в течение 15 дней с даты заключения договора; 30%  - в течение 60 дней с даты заключения договора, но не позже даты фактического присоединения; 45%  - в течение 15 дней со дня фактического присоединения; 10% - в течение 15 дней со дня подписания АОТП
</t>
  </si>
  <si>
    <t>100% в течение 5 дней с даты предъявления счета.</t>
  </si>
  <si>
    <t>п.11в а.2</t>
  </si>
  <si>
    <t>п.11в а.3</t>
  </si>
  <si>
    <t>п.11в а.4</t>
  </si>
  <si>
    <t>п.11в а.5</t>
  </si>
  <si>
    <t>50% в течение 5 дней с даты предъявления счета; 50% в течение 20 дней с даты предоставления счета-фактуры.</t>
  </si>
  <si>
    <t xml:space="preserve">10% - в течение 15 дней со дня заключения договора; 30%-в течение 60 дней со дня заключения договора; 20% - в течение 180 дней со дня заключения договора; 30%- в течение 15 дней со дня фактического присоединения; 10%- в течение 10 дней со дня подписания АОТП.
</t>
  </si>
  <si>
    <t>Аннулированные заявки, шт.</t>
  </si>
  <si>
    <t>Приме-чание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</si>
  <si>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2018года. (п.11в)</t>
  </si>
  <si>
    <t>Информация о заключенных договорах за январь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</si>
  <si>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2018года. (п.11в)</t>
  </si>
  <si>
    <t>Информация о заключенных договорах за февраль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</si>
  <si>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2018года. (п.11в)</t>
  </si>
  <si>
    <t>Информация о заключенных договорах за март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</si>
  <si>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апрель 2018года. (п.11в)</t>
  </si>
  <si>
    <t>Информация о заключенных договорах за апрель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</si>
  <si>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май 2018года. (п.11в)</t>
  </si>
  <si>
    <t>Информация о заключенных договорах за май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</si>
  <si>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июнь 2018года. (п.11в)</t>
  </si>
  <si>
    <t>Информация о заключенных договорах за июнь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</si>
  <si>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июль 2018года. (п.11в)</t>
  </si>
  <si>
    <t>Информация о заключенных договорах за июль 2018г.(п.11в а.3)</t>
  </si>
  <si>
    <t>на 15.08.2018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</si>
  <si>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август 2018года. (п.11в)</t>
  </si>
  <si>
    <t>Информация о заключенных договорах за август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</si>
  <si>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сентябрь 2018года. (п.11в)</t>
  </si>
  <si>
    <t>Информация о заключенных договорах за сентябрь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</si>
  <si>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октябрь 2018года. (п.11в)</t>
  </si>
  <si>
    <t xml:space="preserve">Информация о заключенных договорах за октябрь 2018г.(п.11в а.3) 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</si>
  <si>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ноябрь 2018года. (п.11в)</t>
  </si>
  <si>
    <t>Информация о заключенных договорах за ноябрь 2018г.(п.11в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</si>
  <si>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декабрь 2018года. (п.11в)</t>
  </si>
  <si>
    <t>Информация о заключенных договорах за декабрь 2018г.(п.11в а.3)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</si>
</sst>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  <numFmt numFmtId="167" formatCode="0.0"/>
  </numFmts>
  <fonts count="20" x14ac:knownFonts="1">
    <font>
      <sz val="11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4" applyNumberFormat="0" applyFont="0" applyFill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7" fillId="0" borderId="0" applyBorder="0">
      <alignment horizontal="center" vertic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1" applyBorder="0">
      <alignment horizontal="center" vertical="center" wrapText="1"/>
    </xf>
    <xf numFmtId="4" fontId="9" fillId="2" borderId="2" applyBorder="0">
      <alignment horizontal="right"/>
    </xf>
    <xf numFmtId="0" fontId="6" fillId="0" borderId="5" applyNumberFormat="0" applyFill="0" applyAlignment="0" applyProtection="0"/>
    <xf numFmtId="1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2" fontId="6" fillId="0" borderId="0" applyFill="0" applyBorder="0" applyAlignment="0" applyProtection="0"/>
    <xf numFmtId="165" fontId="1" fillId="0" borderId="0" applyFont="0" applyFill="0" applyBorder="0" applyAlignment="0" applyProtection="0"/>
    <xf numFmtId="4" fontId="9" fillId="3" borderId="0" applyFont="0" applyBorder="0">
      <alignment horizontal="right"/>
    </xf>
    <xf numFmtId="4" fontId="9" fillId="4" borderId="6" applyBorder="0">
      <alignment horizontal="right"/>
    </xf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4" fontId="0" fillId="0" borderId="0" xfId="0" applyNumberFormat="1"/>
    <xf numFmtId="2" fontId="11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15" fillId="5" borderId="0" xfId="0" applyNumberFormat="1" applyFont="1" applyFill="1" applyAlignment="1">
      <alignment vertical="center"/>
    </xf>
    <xf numFmtId="167" fontId="15" fillId="5" borderId="0" xfId="0" applyNumberFormat="1" applyFont="1" applyFill="1" applyAlignment="1">
      <alignment vertical="center"/>
    </xf>
    <xf numFmtId="1" fontId="2" fillId="5" borderId="0" xfId="0" applyNumberFormat="1" applyFont="1" applyFill="1" applyAlignment="1">
      <alignment vertical="center"/>
    </xf>
    <xf numFmtId="167" fontId="2" fillId="5" borderId="0" xfId="0" applyNumberFormat="1" applyFont="1" applyFill="1" applyAlignment="1">
      <alignment vertical="center"/>
    </xf>
    <xf numFmtId="0" fontId="15" fillId="5" borderId="0" xfId="0" applyFont="1" applyFill="1" applyAlignment="1">
      <alignment vertical="center"/>
    </xf>
    <xf numFmtId="2" fontId="15" fillId="5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2" fontId="15" fillId="0" borderId="0" xfId="0" applyNumberFormat="1" applyFont="1" applyFill="1" applyAlignment="1">
      <alignment vertical="center"/>
    </xf>
    <xf numFmtId="167" fontId="15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2" fontId="11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0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</cellXfs>
  <cellStyles count="23">
    <cellStyle name="Comma0" xfId="2"/>
    <cellStyle name="Currency0" xfId="3"/>
    <cellStyle name="Date" xfId="4"/>
    <cellStyle name="Fixed" xfId="5"/>
    <cellStyle name="Heading 1" xfId="6"/>
    <cellStyle name="Heading 2" xfId="7"/>
    <cellStyle name="Total" xfId="8"/>
    <cellStyle name="ДАТА" xfId="9"/>
    <cellStyle name="Денежный [0] 2" xfId="10"/>
    <cellStyle name="Заголовок" xfId="11"/>
    <cellStyle name="ЗАГОЛОВОК1" xfId="12"/>
    <cellStyle name="ЗАГОЛОВОК2" xfId="13"/>
    <cellStyle name="ЗаголовокСтолбца" xfId="14"/>
    <cellStyle name="Значение" xfId="15"/>
    <cellStyle name="ИТОГОВЫЙ" xfId="16"/>
    <cellStyle name="Обычный" xfId="0" builtinId="0"/>
    <cellStyle name="Обычный 2" xfId="1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83;&#1103;%20&#1089;&#1072;&#1081;&#1090;&#1072;\&#1053;&#1086;&#1074;&#1086;&#1077;%202018\svednal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8"/>
      <sheetName val="февраль 2018"/>
      <sheetName val="март 2018"/>
      <sheetName val="апрель 2018 "/>
      <sheetName val="май 2018"/>
      <sheetName val="июнь 2018"/>
      <sheetName val="июль 2018"/>
      <sheetName val="август 2018"/>
      <sheetName val="сентябрь 2018"/>
      <sheetName val="октябрь 2018"/>
      <sheetName val="ноябрь 2018"/>
      <sheetName val="декабрь 2018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E4" sqref="E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0" s="1" customFormat="1" ht="33.75" customHeight="1" thickBot="1" x14ac:dyDescent="0.3">
      <c r="A1" s="93" t="s">
        <v>24</v>
      </c>
      <c r="B1" s="93"/>
      <c r="C1" s="93"/>
      <c r="D1" s="93"/>
      <c r="E1" s="93"/>
      <c r="F1" s="93"/>
      <c r="G1" s="93"/>
    </row>
    <row r="2" spans="1:10" s="1" customFormat="1" x14ac:dyDescent="0.25">
      <c r="A2" s="9"/>
      <c r="B2" s="10"/>
      <c r="C2" s="11" t="s">
        <v>16</v>
      </c>
      <c r="D2" s="11" t="s">
        <v>18</v>
      </c>
      <c r="E2" s="11" t="s">
        <v>17</v>
      </c>
      <c r="F2" s="11" t="s">
        <v>19</v>
      </c>
      <c r="G2" s="12"/>
    </row>
    <row r="3" spans="1:10" s="4" customFormat="1" ht="38.25" x14ac:dyDescent="0.25">
      <c r="A3" s="6" t="s">
        <v>0</v>
      </c>
      <c r="B3" s="13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4" t="s">
        <v>23</v>
      </c>
    </row>
    <row r="4" spans="1:10" s="1" customFormat="1" ht="39" customHeight="1" x14ac:dyDescent="0.25">
      <c r="A4" s="15">
        <v>1</v>
      </c>
      <c r="B4" s="16" t="s">
        <v>4</v>
      </c>
      <c r="C4" s="17">
        <f>256+20</f>
        <v>276</v>
      </c>
      <c r="D4" s="18" t="s">
        <v>5</v>
      </c>
      <c r="E4" s="18">
        <v>19</v>
      </c>
      <c r="F4" s="18">
        <v>268</v>
      </c>
      <c r="G4" s="19" t="s">
        <v>5</v>
      </c>
    </row>
    <row r="5" spans="1:10" s="1" customFormat="1" ht="39" customHeight="1" thickBot="1" x14ac:dyDescent="0.3">
      <c r="A5" s="20">
        <v>2</v>
      </c>
      <c r="B5" s="21" t="s">
        <v>6</v>
      </c>
      <c r="C5" s="22">
        <f>7664+1634.7</f>
        <v>9298.7000000000007</v>
      </c>
      <c r="D5" s="23" t="s">
        <v>5</v>
      </c>
      <c r="E5" s="23">
        <v>1554.7</v>
      </c>
      <c r="F5" s="22">
        <v>10534</v>
      </c>
      <c r="G5" s="24" t="s">
        <v>5</v>
      </c>
    </row>
    <row r="6" spans="1:10" s="1" customFormat="1" ht="6.75" customHeight="1" x14ac:dyDescent="0.25">
      <c r="A6" s="25"/>
      <c r="B6" s="26"/>
      <c r="C6" s="27"/>
      <c r="D6" s="28"/>
      <c r="E6" s="28"/>
      <c r="F6" s="28"/>
      <c r="G6" s="27"/>
    </row>
    <row r="7" spans="1:10" s="1" customFormat="1" x14ac:dyDescent="0.25">
      <c r="A7" s="94" t="s">
        <v>25</v>
      </c>
      <c r="B7" s="94"/>
      <c r="C7" s="94"/>
      <c r="D7" s="94"/>
      <c r="E7" s="94"/>
      <c r="F7" s="94"/>
      <c r="G7" s="94"/>
    </row>
    <row r="8" spans="1:10" s="1" customFormat="1" ht="4.5" customHeight="1" x14ac:dyDescent="0.25">
      <c r="A8" s="29"/>
      <c r="B8" s="30"/>
      <c r="C8" s="29"/>
      <c r="D8" s="29"/>
      <c r="E8" s="31"/>
      <c r="F8" s="29"/>
      <c r="G8" s="29"/>
    </row>
    <row r="9" spans="1:10" s="1" customFormat="1" ht="25.5" x14ac:dyDescent="0.25">
      <c r="A9" s="5" t="s">
        <v>0</v>
      </c>
      <c r="B9" s="5" t="s">
        <v>7</v>
      </c>
      <c r="C9" s="5" t="s">
        <v>8</v>
      </c>
      <c r="D9" s="5" t="s">
        <v>9</v>
      </c>
      <c r="E9" s="95" t="s">
        <v>10</v>
      </c>
      <c r="F9" s="96"/>
      <c r="G9" s="5" t="s">
        <v>23</v>
      </c>
    </row>
    <row r="10" spans="1:10" s="1" customFormat="1" x14ac:dyDescent="0.2">
      <c r="A10" s="32">
        <v>1</v>
      </c>
      <c r="B10" s="32" t="s">
        <v>11</v>
      </c>
      <c r="C10" s="37">
        <v>15</v>
      </c>
      <c r="D10" s="37">
        <v>466.1</v>
      </c>
      <c r="E10" s="92" t="s">
        <v>15</v>
      </c>
      <c r="F10" s="92"/>
      <c r="G10" s="7"/>
      <c r="I10" s="38"/>
    </row>
    <row r="11" spans="1:10" s="1" customFormat="1" ht="45" customHeight="1" x14ac:dyDescent="0.2">
      <c r="A11" s="32">
        <v>2</v>
      </c>
      <c r="B11" s="32" t="s">
        <v>11</v>
      </c>
      <c r="C11" s="37">
        <v>50</v>
      </c>
      <c r="D11" s="37">
        <v>3850</v>
      </c>
      <c r="E11" s="92" t="s">
        <v>14</v>
      </c>
      <c r="F11" s="92"/>
      <c r="G11" s="7"/>
      <c r="I11" s="38"/>
      <c r="J11" s="35"/>
    </row>
    <row r="12" spans="1:10" s="1" customFormat="1" ht="43.5" customHeight="1" x14ac:dyDescent="0.2">
      <c r="A12" s="32">
        <v>3</v>
      </c>
      <c r="B12" s="32" t="s">
        <v>11</v>
      </c>
      <c r="C12" s="37">
        <v>460</v>
      </c>
      <c r="D12" s="37">
        <v>35420</v>
      </c>
      <c r="E12" s="92" t="s">
        <v>21</v>
      </c>
      <c r="F12" s="92"/>
      <c r="G12" s="7"/>
      <c r="I12" s="38"/>
      <c r="J12" s="35"/>
    </row>
    <row r="13" spans="1:10" s="1" customFormat="1" ht="44.25" customHeight="1" x14ac:dyDescent="0.2">
      <c r="A13" s="32">
        <v>4</v>
      </c>
      <c r="B13" s="32" t="s">
        <v>11</v>
      </c>
      <c r="C13" s="37">
        <v>50</v>
      </c>
      <c r="D13" s="37">
        <v>3850</v>
      </c>
      <c r="E13" s="92" t="s">
        <v>14</v>
      </c>
      <c r="F13" s="92"/>
      <c r="G13" s="7"/>
      <c r="I13" s="38"/>
      <c r="J13" s="35"/>
    </row>
    <row r="14" spans="1:10" s="1" customFormat="1" ht="43.5" customHeight="1" x14ac:dyDescent="0.2">
      <c r="A14" s="32">
        <v>5</v>
      </c>
      <c r="B14" s="32" t="s">
        <v>11</v>
      </c>
      <c r="C14" s="37">
        <v>90</v>
      </c>
      <c r="D14" s="37">
        <v>6930</v>
      </c>
      <c r="E14" s="92" t="s">
        <v>14</v>
      </c>
      <c r="F14" s="92"/>
      <c r="G14" s="7"/>
      <c r="I14" s="38"/>
      <c r="J14" s="35"/>
    </row>
    <row r="15" spans="1:10" s="1" customFormat="1" ht="17.25" customHeight="1" x14ac:dyDescent="0.2">
      <c r="A15" s="32">
        <v>6</v>
      </c>
      <c r="B15" s="32" t="s">
        <v>11</v>
      </c>
      <c r="C15" s="37">
        <v>15</v>
      </c>
      <c r="D15" s="37">
        <v>466.1</v>
      </c>
      <c r="E15" s="92" t="s">
        <v>15</v>
      </c>
      <c r="F15" s="92"/>
      <c r="G15" s="7"/>
      <c r="I15" s="38"/>
    </row>
    <row r="16" spans="1:10" s="1" customFormat="1" ht="48" customHeight="1" x14ac:dyDescent="0.2">
      <c r="A16" s="32">
        <v>7</v>
      </c>
      <c r="B16" s="32" t="s">
        <v>11</v>
      </c>
      <c r="C16" s="37">
        <v>50</v>
      </c>
      <c r="D16" s="37">
        <v>3850</v>
      </c>
      <c r="E16" s="92" t="s">
        <v>14</v>
      </c>
      <c r="F16" s="92"/>
      <c r="G16" s="7"/>
      <c r="I16" s="38"/>
    </row>
    <row r="17" spans="1:9" s="1" customFormat="1" ht="42.75" customHeight="1" x14ac:dyDescent="0.2">
      <c r="A17" s="32">
        <v>8</v>
      </c>
      <c r="B17" s="32" t="s">
        <v>11</v>
      </c>
      <c r="C17" s="37">
        <v>149.19999999999999</v>
      </c>
      <c r="D17" s="37">
        <v>11488.4</v>
      </c>
      <c r="E17" s="92" t="s">
        <v>14</v>
      </c>
      <c r="F17" s="92"/>
      <c r="G17" s="7"/>
      <c r="I17" s="38"/>
    </row>
    <row r="18" spans="1:9" ht="18.75" customHeight="1" x14ac:dyDescent="0.25">
      <c r="A18" s="32">
        <v>9</v>
      </c>
      <c r="B18" s="32" t="s">
        <v>11</v>
      </c>
      <c r="C18" s="37">
        <v>15</v>
      </c>
      <c r="D18" s="37">
        <v>466.1</v>
      </c>
      <c r="E18" s="92" t="s">
        <v>15</v>
      </c>
      <c r="F18" s="92"/>
      <c r="G18" s="7"/>
      <c r="I18" s="38"/>
    </row>
    <row r="19" spans="1:9" ht="18.75" customHeight="1" x14ac:dyDescent="0.25">
      <c r="A19" s="32">
        <v>10</v>
      </c>
      <c r="B19" s="32" t="s">
        <v>11</v>
      </c>
      <c r="C19" s="37">
        <v>15</v>
      </c>
      <c r="D19" s="37">
        <v>466.1</v>
      </c>
      <c r="E19" s="92" t="s">
        <v>15</v>
      </c>
      <c r="F19" s="92"/>
      <c r="G19" s="7"/>
      <c r="I19" s="38"/>
    </row>
    <row r="20" spans="1:9" ht="18.75" customHeight="1" x14ac:dyDescent="0.25">
      <c r="A20" s="32">
        <v>11</v>
      </c>
      <c r="B20" s="32" t="s">
        <v>11</v>
      </c>
      <c r="C20" s="37">
        <v>15</v>
      </c>
      <c r="D20" s="37">
        <v>466.1</v>
      </c>
      <c r="E20" s="92" t="s">
        <v>15</v>
      </c>
      <c r="F20" s="92"/>
      <c r="G20" s="7"/>
      <c r="I20" s="38"/>
    </row>
    <row r="21" spans="1:9" ht="45" customHeight="1" x14ac:dyDescent="0.25">
      <c r="A21" s="32">
        <v>12</v>
      </c>
      <c r="B21" s="32" t="s">
        <v>11</v>
      </c>
      <c r="C21" s="37">
        <v>30</v>
      </c>
      <c r="D21" s="37">
        <v>2310</v>
      </c>
      <c r="E21" s="92" t="s">
        <v>14</v>
      </c>
      <c r="F21" s="92"/>
      <c r="G21" s="7"/>
      <c r="I21" s="38"/>
    </row>
    <row r="22" spans="1:9" ht="43.5" customHeight="1" x14ac:dyDescent="0.25">
      <c r="A22" s="32">
        <v>13</v>
      </c>
      <c r="B22" s="32" t="s">
        <v>11</v>
      </c>
      <c r="C22" s="37">
        <v>460</v>
      </c>
      <c r="D22" s="37">
        <v>35420</v>
      </c>
      <c r="E22" s="92" t="s">
        <v>21</v>
      </c>
      <c r="F22" s="92"/>
      <c r="G22" s="8"/>
      <c r="I22" s="38"/>
    </row>
    <row r="23" spans="1:9" ht="44.25" customHeight="1" x14ac:dyDescent="0.25">
      <c r="A23" s="32">
        <v>14</v>
      </c>
      <c r="B23" s="32" t="s">
        <v>11</v>
      </c>
      <c r="C23" s="37">
        <v>30</v>
      </c>
      <c r="D23" s="37">
        <v>2310</v>
      </c>
      <c r="E23" s="92" t="s">
        <v>14</v>
      </c>
      <c r="F23" s="92"/>
      <c r="G23" s="8"/>
      <c r="I23" s="38"/>
    </row>
    <row r="24" spans="1:9" ht="44.25" customHeight="1" x14ac:dyDescent="0.25">
      <c r="A24" s="32">
        <v>15</v>
      </c>
      <c r="B24" s="32" t="s">
        <v>11</v>
      </c>
      <c r="C24" s="37">
        <v>30</v>
      </c>
      <c r="D24" s="37">
        <v>2310</v>
      </c>
      <c r="E24" s="92" t="s">
        <v>14</v>
      </c>
      <c r="F24" s="92"/>
      <c r="G24" s="8"/>
      <c r="I24" s="38"/>
    </row>
    <row r="25" spans="1:9" ht="17.25" customHeight="1" x14ac:dyDescent="0.25">
      <c r="A25" s="32">
        <v>16</v>
      </c>
      <c r="B25" s="32" t="s">
        <v>11</v>
      </c>
      <c r="C25" s="37">
        <v>9</v>
      </c>
      <c r="D25" s="37">
        <v>466.1</v>
      </c>
      <c r="E25" s="92" t="s">
        <v>15</v>
      </c>
      <c r="F25" s="92"/>
      <c r="G25" s="8"/>
      <c r="I25" s="38"/>
    </row>
    <row r="26" spans="1:9" ht="44.25" customHeight="1" x14ac:dyDescent="0.25">
      <c r="A26" s="32">
        <v>17</v>
      </c>
      <c r="B26" s="32" t="s">
        <v>11</v>
      </c>
      <c r="C26" s="37">
        <v>31</v>
      </c>
      <c r="D26" s="37">
        <v>2387</v>
      </c>
      <c r="E26" s="92" t="s">
        <v>14</v>
      </c>
      <c r="F26" s="92"/>
      <c r="G26" s="8"/>
      <c r="I26" s="38"/>
    </row>
    <row r="27" spans="1:9" ht="18" customHeight="1" x14ac:dyDescent="0.25">
      <c r="A27" s="32">
        <v>18</v>
      </c>
      <c r="B27" s="32" t="s">
        <v>11</v>
      </c>
      <c r="C27" s="37">
        <v>10.5</v>
      </c>
      <c r="D27" s="37">
        <v>466.1</v>
      </c>
      <c r="E27" s="92" t="s">
        <v>15</v>
      </c>
      <c r="F27" s="92"/>
      <c r="G27" s="8"/>
      <c r="I27" s="38"/>
    </row>
    <row r="28" spans="1:9" ht="44.25" customHeight="1" x14ac:dyDescent="0.25">
      <c r="A28" s="32">
        <v>19</v>
      </c>
      <c r="B28" s="32" t="s">
        <v>11</v>
      </c>
      <c r="C28" s="37">
        <v>30</v>
      </c>
      <c r="D28" s="37">
        <v>2310</v>
      </c>
      <c r="E28" s="92" t="s">
        <v>14</v>
      </c>
      <c r="F28" s="92"/>
      <c r="G28" s="8"/>
      <c r="I28" s="38"/>
    </row>
    <row r="29" spans="1:9" x14ac:dyDescent="0.25">
      <c r="B29" s="33" t="s">
        <v>12</v>
      </c>
      <c r="C29" s="1">
        <f>SUM(C10:C28)</f>
        <v>1554.7</v>
      </c>
      <c r="D29" s="36">
        <f>SUM(D10:D28)</f>
        <v>115698.10000000002</v>
      </c>
      <c r="I29" s="38"/>
    </row>
  </sheetData>
  <mergeCells count="22">
    <mergeCell ref="E24:F24"/>
    <mergeCell ref="E25:F25"/>
    <mergeCell ref="E26:F26"/>
    <mergeCell ref="E27:F27"/>
    <mergeCell ref="E28:F28"/>
    <mergeCell ref="E23:F23"/>
    <mergeCell ref="E13:F13"/>
    <mergeCell ref="E14:F14"/>
    <mergeCell ref="E15:F15"/>
    <mergeCell ref="E16:F16"/>
    <mergeCell ref="E22:F22"/>
    <mergeCell ref="E18:F18"/>
    <mergeCell ref="E19:F19"/>
    <mergeCell ref="E20:F20"/>
    <mergeCell ref="E21:F21"/>
    <mergeCell ref="E17:F17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3"/>
  <sheetViews>
    <sheetView zoomScaleNormal="100" workbookViewId="0">
      <selection activeCell="I11" sqref="I11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43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  <c r="H2" s="87"/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v>401</v>
      </c>
      <c r="D4" s="18">
        <v>5</v>
      </c>
      <c r="E4" s="18">
        <v>23</v>
      </c>
      <c r="F4" s="18">
        <v>388</v>
      </c>
      <c r="G4" s="19" t="s">
        <v>5</v>
      </c>
      <c r="H4" s="58"/>
      <c r="I4" s="83"/>
      <c r="J4" s="84"/>
      <c r="K4" s="58"/>
      <c r="L4" s="58"/>
      <c r="M4" s="58"/>
      <c r="N4" s="58"/>
      <c r="O4" s="58"/>
    </row>
    <row r="5" spans="1:15" s="47" customFormat="1" ht="39" customHeight="1" thickBot="1" x14ac:dyDescent="0.3">
      <c r="A5" s="59">
        <v>2</v>
      </c>
      <c r="B5" s="21" t="s">
        <v>6</v>
      </c>
      <c r="C5" s="46">
        <v>22762.6</v>
      </c>
      <c r="D5" s="46">
        <v>2880</v>
      </c>
      <c r="E5" s="46">
        <v>7336.4</v>
      </c>
      <c r="F5" s="22">
        <v>16506.2</v>
      </c>
      <c r="G5" s="24" t="s">
        <v>5</v>
      </c>
      <c r="H5" s="61"/>
      <c r="I5" s="85"/>
      <c r="J5" s="86"/>
      <c r="K5" s="61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  <c r="J6" s="61"/>
    </row>
    <row r="7" spans="1:15" s="47" customFormat="1" x14ac:dyDescent="0.25">
      <c r="A7" s="99" t="s">
        <v>44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83" customFormat="1" ht="45" customHeight="1" x14ac:dyDescent="0.25">
      <c r="A10" s="18">
        <v>1</v>
      </c>
      <c r="B10" s="18" t="s">
        <v>11</v>
      </c>
      <c r="C10" s="34">
        <v>140</v>
      </c>
      <c r="D10" s="89">
        <v>10780</v>
      </c>
      <c r="E10" s="102" t="s">
        <v>14</v>
      </c>
      <c r="F10" s="102"/>
      <c r="G10" s="90"/>
    </row>
    <row r="11" spans="1:15" s="83" customFormat="1" ht="48" customHeight="1" x14ac:dyDescent="0.25">
      <c r="A11" s="18">
        <v>2</v>
      </c>
      <c r="B11" s="18" t="s">
        <v>11</v>
      </c>
      <c r="C11" s="34">
        <v>50</v>
      </c>
      <c r="D11" s="89">
        <v>3850</v>
      </c>
      <c r="E11" s="102" t="s">
        <v>14</v>
      </c>
      <c r="F11" s="102"/>
      <c r="G11" s="90"/>
    </row>
    <row r="12" spans="1:15" s="83" customFormat="1" ht="45" customHeight="1" x14ac:dyDescent="0.25">
      <c r="A12" s="18">
        <v>3</v>
      </c>
      <c r="B12" s="18" t="s">
        <v>11</v>
      </c>
      <c r="C12" s="34">
        <v>20.6</v>
      </c>
      <c r="D12" s="89">
        <v>1586.2</v>
      </c>
      <c r="E12" s="102" t="s">
        <v>14</v>
      </c>
      <c r="F12" s="102"/>
      <c r="G12" s="90"/>
      <c r="J12" s="88"/>
    </row>
    <row r="13" spans="1:15" s="83" customFormat="1" ht="45" customHeight="1" x14ac:dyDescent="0.25">
      <c r="A13" s="18">
        <v>4</v>
      </c>
      <c r="B13" s="18" t="s">
        <v>11</v>
      </c>
      <c r="C13" s="34">
        <v>20.6</v>
      </c>
      <c r="D13" s="89">
        <v>1586.2</v>
      </c>
      <c r="E13" s="102" t="s">
        <v>14</v>
      </c>
      <c r="F13" s="102"/>
      <c r="G13" s="90"/>
      <c r="J13" s="88"/>
    </row>
    <row r="14" spans="1:15" s="83" customFormat="1" ht="45" customHeight="1" x14ac:dyDescent="0.25">
      <c r="A14" s="18">
        <v>5</v>
      </c>
      <c r="B14" s="18" t="s">
        <v>11</v>
      </c>
      <c r="C14" s="34">
        <v>75</v>
      </c>
      <c r="D14" s="89">
        <v>5775</v>
      </c>
      <c r="E14" s="102" t="s">
        <v>14</v>
      </c>
      <c r="F14" s="102"/>
      <c r="G14" s="90"/>
      <c r="J14" s="88"/>
    </row>
    <row r="15" spans="1:15" s="83" customFormat="1" ht="45" customHeight="1" x14ac:dyDescent="0.25">
      <c r="A15" s="18">
        <v>6</v>
      </c>
      <c r="B15" s="18" t="s">
        <v>11</v>
      </c>
      <c r="C15" s="34">
        <v>17</v>
      </c>
      <c r="D15" s="89">
        <v>1309</v>
      </c>
      <c r="E15" s="102" t="s">
        <v>14</v>
      </c>
      <c r="F15" s="102"/>
      <c r="G15" s="90"/>
    </row>
    <row r="16" spans="1:15" s="83" customFormat="1" ht="45" customHeight="1" x14ac:dyDescent="0.25">
      <c r="A16" s="18">
        <v>7</v>
      </c>
      <c r="B16" s="18" t="s">
        <v>11</v>
      </c>
      <c r="C16" s="34">
        <v>70</v>
      </c>
      <c r="D16" s="89">
        <v>5390</v>
      </c>
      <c r="E16" s="103" t="s">
        <v>14</v>
      </c>
      <c r="F16" s="104"/>
      <c r="G16" s="90"/>
    </row>
    <row r="17" spans="1:10" s="83" customFormat="1" ht="45" customHeight="1" x14ac:dyDescent="0.25">
      <c r="A17" s="18">
        <v>8</v>
      </c>
      <c r="B17" s="18" t="s">
        <v>11</v>
      </c>
      <c r="C17" s="34">
        <v>150</v>
      </c>
      <c r="D17" s="89">
        <v>11550</v>
      </c>
      <c r="E17" s="103" t="s">
        <v>14</v>
      </c>
      <c r="F17" s="104"/>
      <c r="G17" s="90"/>
    </row>
    <row r="18" spans="1:10" s="83" customFormat="1" ht="45" customHeight="1" x14ac:dyDescent="0.25">
      <c r="A18" s="18">
        <v>9</v>
      </c>
      <c r="B18" s="18" t="s">
        <v>11</v>
      </c>
      <c r="C18" s="34">
        <v>90</v>
      </c>
      <c r="D18" s="89">
        <v>6930</v>
      </c>
      <c r="E18" s="103" t="s">
        <v>14</v>
      </c>
      <c r="F18" s="104"/>
      <c r="G18" s="90"/>
    </row>
    <row r="19" spans="1:10" s="91" customFormat="1" ht="45" customHeight="1" x14ac:dyDescent="0.25">
      <c r="A19" s="18">
        <v>10</v>
      </c>
      <c r="B19" s="18" t="s">
        <v>11</v>
      </c>
      <c r="C19" s="34">
        <v>70</v>
      </c>
      <c r="D19" s="89">
        <v>5390</v>
      </c>
      <c r="E19" s="103" t="s">
        <v>14</v>
      </c>
      <c r="F19" s="104"/>
      <c r="G19" s="90"/>
    </row>
    <row r="20" spans="1:10" s="91" customFormat="1" ht="45" customHeight="1" x14ac:dyDescent="0.25">
      <c r="A20" s="18">
        <v>11</v>
      </c>
      <c r="B20" s="18" t="s">
        <v>11</v>
      </c>
      <c r="C20" s="34">
        <v>70</v>
      </c>
      <c r="D20" s="89">
        <v>5390</v>
      </c>
      <c r="E20" s="103" t="s">
        <v>14</v>
      </c>
      <c r="F20" s="104"/>
      <c r="G20" s="90"/>
    </row>
    <row r="21" spans="1:10" s="91" customFormat="1" ht="45" customHeight="1" x14ac:dyDescent="0.25">
      <c r="A21" s="18">
        <v>12</v>
      </c>
      <c r="B21" s="18" t="s">
        <v>11</v>
      </c>
      <c r="C21" s="34">
        <v>400</v>
      </c>
      <c r="D21" s="89">
        <v>30800</v>
      </c>
      <c r="E21" s="92" t="s">
        <v>21</v>
      </c>
      <c r="F21" s="92"/>
      <c r="G21" s="90"/>
    </row>
    <row r="22" spans="1:10" s="83" customFormat="1" ht="45" customHeight="1" x14ac:dyDescent="0.25">
      <c r="A22" s="18">
        <v>13</v>
      </c>
      <c r="B22" s="18" t="s">
        <v>11</v>
      </c>
      <c r="C22" s="34">
        <v>550</v>
      </c>
      <c r="D22" s="89">
        <v>42350</v>
      </c>
      <c r="E22" s="92" t="s">
        <v>21</v>
      </c>
      <c r="F22" s="92"/>
      <c r="G22" s="90"/>
    </row>
    <row r="23" spans="1:10" s="83" customFormat="1" ht="45" customHeight="1" x14ac:dyDescent="0.25">
      <c r="A23" s="18">
        <v>14</v>
      </c>
      <c r="B23" s="18" t="s">
        <v>11</v>
      </c>
      <c r="C23" s="34">
        <v>350</v>
      </c>
      <c r="D23" s="89">
        <v>26950</v>
      </c>
      <c r="E23" s="92" t="s">
        <v>21</v>
      </c>
      <c r="F23" s="92"/>
      <c r="G23" s="90"/>
    </row>
    <row r="24" spans="1:10" s="83" customFormat="1" ht="45" customHeight="1" x14ac:dyDescent="0.25">
      <c r="A24" s="18">
        <v>15</v>
      </c>
      <c r="B24" s="18" t="s">
        <v>11</v>
      </c>
      <c r="C24" s="34">
        <v>350</v>
      </c>
      <c r="D24" s="89">
        <v>26950</v>
      </c>
      <c r="E24" s="92" t="s">
        <v>21</v>
      </c>
      <c r="F24" s="92"/>
      <c r="G24" s="90"/>
      <c r="J24" s="88"/>
    </row>
    <row r="25" spans="1:10" s="83" customFormat="1" ht="45" customHeight="1" x14ac:dyDescent="0.25">
      <c r="A25" s="18">
        <v>16</v>
      </c>
      <c r="B25" s="18" t="s">
        <v>11</v>
      </c>
      <c r="C25" s="34">
        <v>350</v>
      </c>
      <c r="D25" s="89">
        <v>26950</v>
      </c>
      <c r="E25" s="92" t="s">
        <v>21</v>
      </c>
      <c r="F25" s="92"/>
      <c r="G25" s="90"/>
      <c r="J25" s="88"/>
    </row>
    <row r="26" spans="1:10" s="83" customFormat="1" ht="45" customHeight="1" x14ac:dyDescent="0.25">
      <c r="A26" s="18">
        <v>17</v>
      </c>
      <c r="B26" s="18" t="s">
        <v>11</v>
      </c>
      <c r="C26" s="34">
        <v>261.60000000000002</v>
      </c>
      <c r="D26" s="89">
        <v>20143.2</v>
      </c>
      <c r="E26" s="92" t="s">
        <v>21</v>
      </c>
      <c r="F26" s="92"/>
      <c r="G26" s="90"/>
      <c r="J26" s="88"/>
    </row>
    <row r="27" spans="1:10" s="83" customFormat="1" ht="45" customHeight="1" x14ac:dyDescent="0.25">
      <c r="A27" s="18">
        <v>18</v>
      </c>
      <c r="B27" s="18" t="s">
        <v>11</v>
      </c>
      <c r="C27" s="34">
        <v>460</v>
      </c>
      <c r="D27" s="89">
        <v>35420</v>
      </c>
      <c r="E27" s="92" t="s">
        <v>21</v>
      </c>
      <c r="F27" s="92"/>
      <c r="G27" s="90"/>
    </row>
    <row r="28" spans="1:10" s="83" customFormat="1" ht="45" customHeight="1" x14ac:dyDescent="0.25">
      <c r="A28" s="18">
        <v>19</v>
      </c>
      <c r="B28" s="18" t="s">
        <v>11</v>
      </c>
      <c r="C28" s="34">
        <v>460</v>
      </c>
      <c r="D28" s="89">
        <v>35420</v>
      </c>
      <c r="E28" s="92" t="s">
        <v>21</v>
      </c>
      <c r="F28" s="92"/>
      <c r="G28" s="90"/>
    </row>
    <row r="29" spans="1:10" s="83" customFormat="1" ht="45" customHeight="1" x14ac:dyDescent="0.25">
      <c r="A29" s="18">
        <v>20</v>
      </c>
      <c r="B29" s="18" t="s">
        <v>11</v>
      </c>
      <c r="C29" s="34">
        <v>660</v>
      </c>
      <c r="D29" s="89">
        <v>50820</v>
      </c>
      <c r="E29" s="92" t="s">
        <v>21</v>
      </c>
      <c r="F29" s="92"/>
      <c r="G29" s="90"/>
    </row>
    <row r="30" spans="1:10" s="83" customFormat="1" ht="45" customHeight="1" x14ac:dyDescent="0.25">
      <c r="A30" s="18">
        <v>21</v>
      </c>
      <c r="B30" s="18" t="s">
        <v>11</v>
      </c>
      <c r="C30" s="34">
        <v>460</v>
      </c>
      <c r="D30" s="89">
        <v>35420</v>
      </c>
      <c r="E30" s="92" t="s">
        <v>21</v>
      </c>
      <c r="F30" s="92"/>
      <c r="G30" s="90"/>
    </row>
    <row r="31" spans="1:10" s="83" customFormat="1" ht="45" customHeight="1" x14ac:dyDescent="0.25">
      <c r="A31" s="18">
        <v>22</v>
      </c>
      <c r="B31" s="18" t="s">
        <v>11</v>
      </c>
      <c r="C31" s="34">
        <v>261.60000000000002</v>
      </c>
      <c r="D31" s="89">
        <v>20143.2</v>
      </c>
      <c r="E31" s="92" t="s">
        <v>21</v>
      </c>
      <c r="F31" s="92"/>
      <c r="G31" s="90"/>
      <c r="J31" s="88"/>
    </row>
    <row r="32" spans="1:10" s="83" customFormat="1" ht="45" customHeight="1" x14ac:dyDescent="0.25">
      <c r="A32" s="18">
        <v>23</v>
      </c>
      <c r="B32" s="18" t="s">
        <v>11</v>
      </c>
      <c r="C32" s="34">
        <v>2000</v>
      </c>
      <c r="D32" s="89">
        <v>154000</v>
      </c>
      <c r="E32" s="97" t="s">
        <v>20</v>
      </c>
      <c r="F32" s="92"/>
      <c r="G32" s="90"/>
    </row>
    <row r="33" spans="1:7" x14ac:dyDescent="0.25">
      <c r="B33" s="73" t="s">
        <v>12</v>
      </c>
      <c r="C33" s="88">
        <v>7336.4</v>
      </c>
      <c r="D33" s="88">
        <v>564902.80000000005</v>
      </c>
    </row>
    <row r="34" spans="1:7" x14ac:dyDescent="0.25">
      <c r="C34" s="88"/>
      <c r="D34" s="83"/>
    </row>
    <row r="38" spans="1:7" ht="49.5" customHeight="1" x14ac:dyDescent="0.25">
      <c r="A38" s="72"/>
      <c r="B38" s="72"/>
      <c r="C38" s="72"/>
      <c r="D38" s="72"/>
      <c r="E38" s="72"/>
      <c r="F38" s="72"/>
      <c r="G38" s="72"/>
    </row>
    <row r="39" spans="1:7" ht="49.5" customHeight="1" x14ac:dyDescent="0.25">
      <c r="A39" s="72"/>
      <c r="B39" s="72"/>
      <c r="C39" s="72"/>
      <c r="D39" s="72"/>
      <c r="E39" s="72"/>
      <c r="F39" s="72"/>
      <c r="G39" s="72"/>
    </row>
    <row r="40" spans="1:7" ht="45" customHeight="1" x14ac:dyDescent="0.25">
      <c r="A40" s="72"/>
      <c r="B40" s="72"/>
      <c r="C40" s="72"/>
      <c r="D40" s="72"/>
      <c r="E40" s="72"/>
      <c r="F40" s="72"/>
      <c r="G40" s="72"/>
    </row>
    <row r="41" spans="1:7" ht="45" customHeight="1" x14ac:dyDescent="0.25">
      <c r="A41" s="72"/>
      <c r="B41" s="72"/>
      <c r="C41" s="72"/>
      <c r="D41" s="72"/>
      <c r="E41" s="72"/>
      <c r="F41" s="72"/>
      <c r="G41" s="72"/>
    </row>
    <row r="42" spans="1:7" ht="45" customHeight="1" x14ac:dyDescent="0.25">
      <c r="A42" s="72"/>
      <c r="B42" s="72"/>
      <c r="C42" s="72"/>
      <c r="D42" s="72"/>
      <c r="E42" s="72"/>
      <c r="F42" s="72"/>
      <c r="G42" s="72"/>
    </row>
    <row r="43" spans="1:7" x14ac:dyDescent="0.25">
      <c r="A43" s="72"/>
      <c r="B43" s="72"/>
      <c r="C43" s="72"/>
      <c r="D43" s="72"/>
      <c r="E43" s="72"/>
      <c r="F43" s="72"/>
      <c r="G43" s="72"/>
    </row>
  </sheetData>
  <mergeCells count="26">
    <mergeCell ref="E31:F31"/>
    <mergeCell ref="E32:F32"/>
    <mergeCell ref="E25:F25"/>
    <mergeCell ref="E26:F26"/>
    <mergeCell ref="E27:F27"/>
    <mergeCell ref="E28:F28"/>
    <mergeCell ref="E29:F29"/>
    <mergeCell ref="E30:F30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7" fitToHeight="2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2"/>
  <sheetViews>
    <sheetView zoomScaleNormal="100" workbookViewId="0">
      <selection activeCell="H2" sqref="H2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45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  <c r="H2" s="87"/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v>343</v>
      </c>
      <c r="D4" s="18">
        <v>2</v>
      </c>
      <c r="E4" s="18">
        <v>22</v>
      </c>
      <c r="F4" s="18">
        <v>348</v>
      </c>
      <c r="G4" s="19" t="s">
        <v>5</v>
      </c>
      <c r="H4" s="58"/>
      <c r="I4" s="83"/>
      <c r="J4" s="84"/>
      <c r="K4" s="58"/>
      <c r="L4" s="58"/>
      <c r="M4" s="58"/>
      <c r="N4" s="58"/>
      <c r="O4" s="58"/>
    </row>
    <row r="5" spans="1:15" s="47" customFormat="1" ht="39" customHeight="1" thickBot="1" x14ac:dyDescent="0.3">
      <c r="A5" s="59">
        <v>2</v>
      </c>
      <c r="B5" s="21" t="s">
        <v>6</v>
      </c>
      <c r="C5" s="46">
        <v>15869.7</v>
      </c>
      <c r="D5" s="46">
        <v>210</v>
      </c>
      <c r="E5" s="46">
        <v>5080.7</v>
      </c>
      <c r="F5" s="22">
        <v>20353.2</v>
      </c>
      <c r="G5" s="24" t="s">
        <v>5</v>
      </c>
      <c r="H5" s="61"/>
      <c r="I5" s="85"/>
      <c r="J5" s="86"/>
      <c r="K5" s="61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  <c r="J6" s="61"/>
    </row>
    <row r="7" spans="1:15" s="47" customFormat="1" x14ac:dyDescent="0.25">
      <c r="A7" s="99" t="s">
        <v>46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83" customFormat="1" ht="45" customHeight="1" x14ac:dyDescent="0.25">
      <c r="A10" s="18">
        <v>1</v>
      </c>
      <c r="B10" s="18" t="s">
        <v>11</v>
      </c>
      <c r="C10" s="34">
        <v>15</v>
      </c>
      <c r="D10" s="89">
        <v>466.1</v>
      </c>
      <c r="E10" s="102" t="s">
        <v>14</v>
      </c>
      <c r="F10" s="102"/>
      <c r="G10" s="90"/>
    </row>
    <row r="11" spans="1:15" s="83" customFormat="1" ht="48" customHeight="1" x14ac:dyDescent="0.25">
      <c r="A11" s="18">
        <v>2</v>
      </c>
      <c r="B11" s="18" t="s">
        <v>11</v>
      </c>
      <c r="C11" s="34">
        <v>140</v>
      </c>
      <c r="D11" s="89">
        <v>10780</v>
      </c>
      <c r="E11" s="102" t="s">
        <v>14</v>
      </c>
      <c r="F11" s="102"/>
      <c r="G11" s="90"/>
    </row>
    <row r="12" spans="1:15" s="83" customFormat="1" ht="45" customHeight="1" x14ac:dyDescent="0.25">
      <c r="A12" s="18">
        <v>3</v>
      </c>
      <c r="B12" s="18" t="s">
        <v>11</v>
      </c>
      <c r="C12" s="34">
        <v>140</v>
      </c>
      <c r="D12" s="89">
        <v>10780</v>
      </c>
      <c r="E12" s="102" t="s">
        <v>14</v>
      </c>
      <c r="F12" s="102"/>
      <c r="G12" s="90"/>
      <c r="J12" s="88"/>
    </row>
    <row r="13" spans="1:15" s="83" customFormat="1" ht="45" customHeight="1" x14ac:dyDescent="0.25">
      <c r="A13" s="18">
        <v>4</v>
      </c>
      <c r="B13" s="18" t="s">
        <v>11</v>
      </c>
      <c r="C13" s="34">
        <v>140</v>
      </c>
      <c r="D13" s="89">
        <v>10780</v>
      </c>
      <c r="E13" s="102" t="s">
        <v>14</v>
      </c>
      <c r="F13" s="102"/>
      <c r="G13" s="90"/>
      <c r="J13" s="88"/>
    </row>
    <row r="14" spans="1:15" s="83" customFormat="1" ht="45" customHeight="1" x14ac:dyDescent="0.25">
      <c r="A14" s="18">
        <v>5</v>
      </c>
      <c r="B14" s="18" t="s">
        <v>11</v>
      </c>
      <c r="C14" s="34">
        <v>140</v>
      </c>
      <c r="D14" s="89">
        <v>10780</v>
      </c>
      <c r="E14" s="102" t="s">
        <v>14</v>
      </c>
      <c r="F14" s="102"/>
      <c r="G14" s="90"/>
      <c r="J14" s="88"/>
    </row>
    <row r="15" spans="1:15" s="83" customFormat="1" ht="45" customHeight="1" x14ac:dyDescent="0.25">
      <c r="A15" s="18">
        <v>6</v>
      </c>
      <c r="B15" s="18" t="s">
        <v>11</v>
      </c>
      <c r="C15" s="34">
        <v>140</v>
      </c>
      <c r="D15" s="89">
        <v>10780</v>
      </c>
      <c r="E15" s="102" t="s">
        <v>14</v>
      </c>
      <c r="F15" s="102"/>
      <c r="G15" s="90"/>
    </row>
    <row r="16" spans="1:15" s="83" customFormat="1" ht="45" customHeight="1" x14ac:dyDescent="0.25">
      <c r="A16" s="18">
        <v>7</v>
      </c>
      <c r="B16" s="18" t="s">
        <v>11</v>
      </c>
      <c r="C16" s="34">
        <v>33.5</v>
      </c>
      <c r="D16" s="89">
        <v>2579.5</v>
      </c>
      <c r="E16" s="103" t="s">
        <v>14</v>
      </c>
      <c r="F16" s="104"/>
      <c r="G16" s="90"/>
    </row>
    <row r="17" spans="1:10" s="83" customFormat="1" ht="45" customHeight="1" x14ac:dyDescent="0.25">
      <c r="A17" s="18">
        <v>8</v>
      </c>
      <c r="B17" s="18" t="s">
        <v>11</v>
      </c>
      <c r="C17" s="34">
        <v>100</v>
      </c>
      <c r="D17" s="89">
        <v>7700</v>
      </c>
      <c r="E17" s="103" t="s">
        <v>14</v>
      </c>
      <c r="F17" s="104"/>
      <c r="G17" s="90"/>
    </row>
    <row r="18" spans="1:10" s="83" customFormat="1" ht="45" customHeight="1" x14ac:dyDescent="0.25">
      <c r="A18" s="18">
        <v>9</v>
      </c>
      <c r="B18" s="18" t="s">
        <v>11</v>
      </c>
      <c r="C18" s="34">
        <v>21</v>
      </c>
      <c r="D18" s="89">
        <v>1617</v>
      </c>
      <c r="E18" s="103" t="s">
        <v>14</v>
      </c>
      <c r="F18" s="104"/>
      <c r="G18" s="90"/>
    </row>
    <row r="19" spans="1:10" s="91" customFormat="1" ht="45" customHeight="1" x14ac:dyDescent="0.25">
      <c r="A19" s="18">
        <v>10</v>
      </c>
      <c r="B19" s="18" t="s">
        <v>11</v>
      </c>
      <c r="C19" s="34">
        <v>100</v>
      </c>
      <c r="D19" s="89">
        <v>7700</v>
      </c>
      <c r="E19" s="103" t="s">
        <v>14</v>
      </c>
      <c r="F19" s="104"/>
      <c r="G19" s="90"/>
    </row>
    <row r="20" spans="1:10" s="91" customFormat="1" ht="45" customHeight="1" x14ac:dyDescent="0.25">
      <c r="A20" s="18">
        <v>11</v>
      </c>
      <c r="B20" s="18" t="s">
        <v>11</v>
      </c>
      <c r="C20" s="34">
        <v>20.6</v>
      </c>
      <c r="D20" s="89">
        <v>1586.2</v>
      </c>
      <c r="E20" s="103" t="s">
        <v>14</v>
      </c>
      <c r="F20" s="104"/>
      <c r="G20" s="90"/>
    </row>
    <row r="21" spans="1:10" s="91" customFormat="1" ht="45" customHeight="1" x14ac:dyDescent="0.25">
      <c r="A21" s="18">
        <v>12</v>
      </c>
      <c r="B21" s="18" t="s">
        <v>11</v>
      </c>
      <c r="C21" s="34">
        <v>20.6</v>
      </c>
      <c r="D21" s="89">
        <v>1586.2</v>
      </c>
      <c r="E21" s="103" t="s">
        <v>14</v>
      </c>
      <c r="F21" s="104"/>
      <c r="G21" s="90"/>
    </row>
    <row r="22" spans="1:10" s="83" customFormat="1" ht="45" customHeight="1" x14ac:dyDescent="0.25">
      <c r="A22" s="18">
        <v>13</v>
      </c>
      <c r="B22" s="18" t="s">
        <v>11</v>
      </c>
      <c r="C22" s="34">
        <v>100</v>
      </c>
      <c r="D22" s="89">
        <v>7700</v>
      </c>
      <c r="E22" s="103" t="s">
        <v>14</v>
      </c>
      <c r="F22" s="104"/>
      <c r="G22" s="90"/>
    </row>
    <row r="23" spans="1:10" s="83" customFormat="1" ht="45" customHeight="1" x14ac:dyDescent="0.25">
      <c r="A23" s="18">
        <v>14</v>
      </c>
      <c r="B23" s="18" t="s">
        <v>11</v>
      </c>
      <c r="C23" s="34">
        <v>460</v>
      </c>
      <c r="D23" s="89">
        <v>35420</v>
      </c>
      <c r="E23" s="92" t="s">
        <v>21</v>
      </c>
      <c r="F23" s="92"/>
      <c r="G23" s="90"/>
    </row>
    <row r="24" spans="1:10" s="83" customFormat="1" ht="45" customHeight="1" x14ac:dyDescent="0.25">
      <c r="A24" s="18">
        <v>15</v>
      </c>
      <c r="B24" s="18" t="s">
        <v>11</v>
      </c>
      <c r="C24" s="34">
        <v>460</v>
      </c>
      <c r="D24" s="89">
        <v>35420</v>
      </c>
      <c r="E24" s="92" t="s">
        <v>21</v>
      </c>
      <c r="F24" s="92"/>
      <c r="G24" s="90"/>
      <c r="J24" s="88"/>
    </row>
    <row r="25" spans="1:10" s="83" customFormat="1" ht="45" customHeight="1" x14ac:dyDescent="0.25">
      <c r="A25" s="18">
        <v>16</v>
      </c>
      <c r="B25" s="18" t="s">
        <v>11</v>
      </c>
      <c r="C25" s="34">
        <v>550</v>
      </c>
      <c r="D25" s="89">
        <v>42350</v>
      </c>
      <c r="E25" s="92" t="s">
        <v>21</v>
      </c>
      <c r="F25" s="92"/>
      <c r="G25" s="90"/>
      <c r="J25" s="88"/>
    </row>
    <row r="26" spans="1:10" s="83" customFormat="1" ht="45" customHeight="1" x14ac:dyDescent="0.25">
      <c r="A26" s="18">
        <v>17</v>
      </c>
      <c r="B26" s="18" t="s">
        <v>11</v>
      </c>
      <c r="C26" s="34">
        <v>350</v>
      </c>
      <c r="D26" s="89">
        <v>26950</v>
      </c>
      <c r="E26" s="92" t="s">
        <v>21</v>
      </c>
      <c r="F26" s="92"/>
      <c r="G26" s="90"/>
      <c r="J26" s="88"/>
    </row>
    <row r="27" spans="1:10" s="83" customFormat="1" ht="45" customHeight="1" x14ac:dyDescent="0.25">
      <c r="A27" s="18">
        <v>18</v>
      </c>
      <c r="B27" s="18" t="s">
        <v>11</v>
      </c>
      <c r="C27" s="34">
        <v>350</v>
      </c>
      <c r="D27" s="89">
        <v>26950</v>
      </c>
      <c r="E27" s="92" t="s">
        <v>21</v>
      </c>
      <c r="F27" s="92"/>
      <c r="G27" s="90"/>
    </row>
    <row r="28" spans="1:10" s="83" customFormat="1" ht="45" customHeight="1" x14ac:dyDescent="0.25">
      <c r="A28" s="18">
        <v>19</v>
      </c>
      <c r="B28" s="18" t="s">
        <v>11</v>
      </c>
      <c r="C28" s="34">
        <v>350</v>
      </c>
      <c r="D28" s="89">
        <v>26950</v>
      </c>
      <c r="E28" s="92" t="s">
        <v>21</v>
      </c>
      <c r="F28" s="92"/>
      <c r="G28" s="90"/>
    </row>
    <row r="29" spans="1:10" s="83" customFormat="1" ht="45" customHeight="1" x14ac:dyDescent="0.25">
      <c r="A29" s="18">
        <v>20</v>
      </c>
      <c r="B29" s="18" t="s">
        <v>11</v>
      </c>
      <c r="C29" s="34">
        <v>350</v>
      </c>
      <c r="D29" s="89">
        <v>26950</v>
      </c>
      <c r="E29" s="92" t="s">
        <v>21</v>
      </c>
      <c r="F29" s="92"/>
      <c r="G29" s="90"/>
    </row>
    <row r="30" spans="1:10" s="83" customFormat="1" ht="45" customHeight="1" x14ac:dyDescent="0.25">
      <c r="A30" s="18">
        <v>21</v>
      </c>
      <c r="B30" s="18" t="s">
        <v>11</v>
      </c>
      <c r="C30" s="34">
        <v>500</v>
      </c>
      <c r="D30" s="89">
        <v>38500</v>
      </c>
      <c r="E30" s="92" t="s">
        <v>21</v>
      </c>
      <c r="F30" s="92"/>
      <c r="G30" s="90"/>
    </row>
    <row r="31" spans="1:10" s="83" customFormat="1" ht="45" customHeight="1" x14ac:dyDescent="0.25">
      <c r="A31" s="18">
        <v>22</v>
      </c>
      <c r="B31" s="18" t="s">
        <v>11</v>
      </c>
      <c r="C31" s="34">
        <v>600</v>
      </c>
      <c r="D31" s="89">
        <v>46200</v>
      </c>
      <c r="E31" s="92" t="s">
        <v>21</v>
      </c>
      <c r="F31" s="92"/>
      <c r="G31" s="90"/>
      <c r="J31" s="88"/>
    </row>
    <row r="32" spans="1:10" x14ac:dyDescent="0.25">
      <c r="B32" s="73" t="s">
        <v>12</v>
      </c>
      <c r="C32" s="88">
        <v>5080.7</v>
      </c>
      <c r="D32" s="88">
        <v>390525</v>
      </c>
    </row>
    <row r="33" spans="1:7" x14ac:dyDescent="0.25">
      <c r="C33" s="88"/>
      <c r="D33" s="83"/>
    </row>
    <row r="37" spans="1:7" ht="49.5" customHeight="1" x14ac:dyDescent="0.25">
      <c r="A37" s="72"/>
      <c r="B37" s="72"/>
      <c r="C37" s="72"/>
      <c r="D37" s="72"/>
      <c r="E37" s="72"/>
      <c r="F37" s="72"/>
      <c r="G37" s="72"/>
    </row>
    <row r="38" spans="1:7" ht="49.5" customHeight="1" x14ac:dyDescent="0.25">
      <c r="A38" s="72"/>
      <c r="B38" s="72"/>
      <c r="C38" s="72"/>
      <c r="D38" s="72"/>
      <c r="E38" s="72"/>
      <c r="F38" s="72"/>
      <c r="G38" s="72"/>
    </row>
    <row r="39" spans="1:7" ht="45" customHeight="1" x14ac:dyDescent="0.25">
      <c r="A39" s="72"/>
      <c r="B39" s="72"/>
      <c r="C39" s="72"/>
      <c r="D39" s="72"/>
      <c r="E39" s="72"/>
      <c r="F39" s="72"/>
      <c r="G39" s="72"/>
    </row>
    <row r="40" spans="1:7" ht="45" customHeight="1" x14ac:dyDescent="0.25">
      <c r="A40" s="72"/>
      <c r="B40" s="72"/>
      <c r="C40" s="72"/>
      <c r="D40" s="72"/>
      <c r="E40" s="72"/>
      <c r="F40" s="72"/>
      <c r="G40" s="72"/>
    </row>
    <row r="41" spans="1:7" ht="45" customHeight="1" x14ac:dyDescent="0.25">
      <c r="A41" s="72"/>
      <c r="B41" s="72"/>
      <c r="C41" s="72"/>
      <c r="D41" s="72"/>
      <c r="E41" s="72"/>
      <c r="F41" s="72"/>
      <c r="G41" s="72"/>
    </row>
    <row r="42" spans="1:7" x14ac:dyDescent="0.25">
      <c r="A42" s="72"/>
      <c r="B42" s="72"/>
      <c r="C42" s="72"/>
      <c r="D42" s="72"/>
      <c r="E42" s="72"/>
      <c r="F42" s="72"/>
      <c r="G42" s="72"/>
    </row>
  </sheetData>
  <mergeCells count="25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1:F31"/>
    <mergeCell ref="E25:F25"/>
    <mergeCell ref="E26:F26"/>
    <mergeCell ref="E27:F27"/>
    <mergeCell ref="E28:F28"/>
    <mergeCell ref="E29:F29"/>
    <mergeCell ref="E30:F30"/>
  </mergeCells>
  <pageMargins left="0.31496062992125984" right="0.31496062992125984" top="0.35433070866141736" bottom="0.35433070866141736" header="0" footer="0"/>
  <pageSetup paperSize="9" scale="97" fitToHeight="2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32"/>
  <sheetViews>
    <sheetView tabSelected="1" zoomScaleNormal="100" workbookViewId="0">
      <selection activeCell="I4" sqref="I4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47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  <c r="H2" s="87"/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v>322</v>
      </c>
      <c r="D4" s="18">
        <v>1</v>
      </c>
      <c r="E4" s="18">
        <v>12</v>
      </c>
      <c r="F4" s="18">
        <v>313</v>
      </c>
      <c r="G4" s="19" t="s">
        <v>5</v>
      </c>
      <c r="H4" s="58"/>
      <c r="I4" s="83"/>
      <c r="J4" s="83"/>
      <c r="K4" s="83"/>
      <c r="L4" s="58"/>
      <c r="M4" s="58"/>
      <c r="N4" s="58"/>
      <c r="O4" s="58"/>
    </row>
    <row r="5" spans="1:15" s="47" customFormat="1" ht="39" customHeight="1" thickBot="1" x14ac:dyDescent="0.3">
      <c r="A5" s="59">
        <v>2</v>
      </c>
      <c r="B5" s="21" t="s">
        <v>6</v>
      </c>
      <c r="C5" s="46">
        <v>21904</v>
      </c>
      <c r="D5" s="46">
        <v>70</v>
      </c>
      <c r="E5" s="46">
        <v>4728</v>
      </c>
      <c r="F5" s="22">
        <v>17737.599999999999</v>
      </c>
      <c r="G5" s="24" t="s">
        <v>5</v>
      </c>
      <c r="H5" s="71"/>
      <c r="I5" s="88"/>
      <c r="J5" s="88"/>
      <c r="K5" s="88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  <c r="J6" s="61"/>
    </row>
    <row r="7" spans="1:15" s="47" customFormat="1" x14ac:dyDescent="0.25">
      <c r="A7" s="99" t="s">
        <v>48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83" customFormat="1" ht="45" customHeight="1" x14ac:dyDescent="0.25">
      <c r="A10" s="18">
        <v>1</v>
      </c>
      <c r="B10" s="18" t="s">
        <v>11</v>
      </c>
      <c r="C10" s="34">
        <v>15</v>
      </c>
      <c r="D10" s="89">
        <v>466.1</v>
      </c>
      <c r="E10" s="102" t="s">
        <v>15</v>
      </c>
      <c r="F10" s="102"/>
      <c r="G10" s="90"/>
    </row>
    <row r="11" spans="1:15" s="83" customFormat="1" ht="48" customHeight="1" x14ac:dyDescent="0.25">
      <c r="A11" s="18">
        <v>2</v>
      </c>
      <c r="B11" s="18" t="s">
        <v>11</v>
      </c>
      <c r="C11" s="34">
        <v>15</v>
      </c>
      <c r="D11" s="89">
        <v>466.1</v>
      </c>
      <c r="E11" s="102" t="s">
        <v>15</v>
      </c>
      <c r="F11" s="102"/>
      <c r="G11" s="90"/>
    </row>
    <row r="12" spans="1:15" s="83" customFormat="1" ht="45" customHeight="1" x14ac:dyDescent="0.25">
      <c r="A12" s="18">
        <v>3</v>
      </c>
      <c r="B12" s="18" t="s">
        <v>11</v>
      </c>
      <c r="C12" s="34">
        <v>8</v>
      </c>
      <c r="D12" s="89">
        <v>466.1</v>
      </c>
      <c r="E12" s="102" t="s">
        <v>15</v>
      </c>
      <c r="F12" s="102"/>
      <c r="G12" s="90"/>
      <c r="J12" s="88"/>
    </row>
    <row r="13" spans="1:15" s="83" customFormat="1" ht="45" customHeight="1" x14ac:dyDescent="0.25">
      <c r="A13" s="18">
        <v>4</v>
      </c>
      <c r="B13" s="18" t="s">
        <v>11</v>
      </c>
      <c r="C13" s="34">
        <v>50</v>
      </c>
      <c r="D13" s="89">
        <v>3850</v>
      </c>
      <c r="E13" s="102" t="s">
        <v>14</v>
      </c>
      <c r="F13" s="102"/>
      <c r="G13" s="90"/>
      <c r="J13" s="88"/>
    </row>
    <row r="14" spans="1:15" s="83" customFormat="1" ht="45" customHeight="1" x14ac:dyDescent="0.25">
      <c r="A14" s="18">
        <v>5</v>
      </c>
      <c r="B14" s="18" t="s">
        <v>11</v>
      </c>
      <c r="C14" s="34">
        <v>70</v>
      </c>
      <c r="D14" s="89">
        <v>5390</v>
      </c>
      <c r="E14" s="102" t="s">
        <v>14</v>
      </c>
      <c r="F14" s="102"/>
      <c r="G14" s="90"/>
      <c r="J14" s="88"/>
    </row>
    <row r="15" spans="1:15" s="83" customFormat="1" ht="45" customHeight="1" x14ac:dyDescent="0.25">
      <c r="A15" s="18">
        <v>6</v>
      </c>
      <c r="B15" s="18" t="s">
        <v>11</v>
      </c>
      <c r="C15" s="34">
        <v>50</v>
      </c>
      <c r="D15" s="89">
        <v>3850</v>
      </c>
      <c r="E15" s="102" t="s">
        <v>14</v>
      </c>
      <c r="F15" s="102"/>
      <c r="G15" s="90"/>
    </row>
    <row r="16" spans="1:15" s="83" customFormat="1" ht="45" customHeight="1" x14ac:dyDescent="0.25">
      <c r="A16" s="18">
        <v>7</v>
      </c>
      <c r="B16" s="18" t="s">
        <v>11</v>
      </c>
      <c r="C16" s="34">
        <v>660</v>
      </c>
      <c r="D16" s="89">
        <v>50820</v>
      </c>
      <c r="E16" s="92" t="s">
        <v>21</v>
      </c>
      <c r="F16" s="92"/>
      <c r="G16" s="90"/>
    </row>
    <row r="17" spans="1:7" s="83" customFormat="1" ht="45" customHeight="1" x14ac:dyDescent="0.25">
      <c r="A17" s="18">
        <v>8</v>
      </c>
      <c r="B17" s="18" t="s">
        <v>11</v>
      </c>
      <c r="C17" s="34">
        <v>600</v>
      </c>
      <c r="D17" s="89">
        <v>46200</v>
      </c>
      <c r="E17" s="92" t="s">
        <v>21</v>
      </c>
      <c r="F17" s="92"/>
      <c r="G17" s="90"/>
    </row>
    <row r="18" spans="1:7" s="83" customFormat="1" ht="45" customHeight="1" x14ac:dyDescent="0.25">
      <c r="A18" s="18">
        <v>9</v>
      </c>
      <c r="B18" s="18" t="s">
        <v>11</v>
      </c>
      <c r="C18" s="34">
        <v>400</v>
      </c>
      <c r="D18" s="89">
        <v>30800</v>
      </c>
      <c r="E18" s="92" t="s">
        <v>21</v>
      </c>
      <c r="F18" s="92"/>
      <c r="G18" s="90"/>
    </row>
    <row r="19" spans="1:7" s="91" customFormat="1" ht="45" customHeight="1" x14ac:dyDescent="0.25">
      <c r="A19" s="18">
        <v>10</v>
      </c>
      <c r="B19" s="18" t="s">
        <v>11</v>
      </c>
      <c r="C19" s="34">
        <v>400</v>
      </c>
      <c r="D19" s="89">
        <v>30800</v>
      </c>
      <c r="E19" s="92" t="s">
        <v>21</v>
      </c>
      <c r="F19" s="92"/>
      <c r="G19" s="90"/>
    </row>
    <row r="20" spans="1:7" s="91" customFormat="1" ht="45" customHeight="1" x14ac:dyDescent="0.25">
      <c r="A20" s="18">
        <v>11</v>
      </c>
      <c r="B20" s="18" t="s">
        <v>11</v>
      </c>
      <c r="C20" s="34">
        <v>460</v>
      </c>
      <c r="D20" s="89">
        <v>35420</v>
      </c>
      <c r="E20" s="92" t="s">
        <v>21</v>
      </c>
      <c r="F20" s="92"/>
      <c r="G20" s="90"/>
    </row>
    <row r="21" spans="1:7" s="91" customFormat="1" ht="45" customHeight="1" x14ac:dyDescent="0.25">
      <c r="A21" s="18">
        <v>12</v>
      </c>
      <c r="B21" s="18" t="s">
        <v>11</v>
      </c>
      <c r="C21" s="34">
        <v>2000</v>
      </c>
      <c r="D21" s="89">
        <v>154000</v>
      </c>
      <c r="E21" s="97" t="s">
        <v>20</v>
      </c>
      <c r="F21" s="92"/>
      <c r="G21" s="90"/>
    </row>
    <row r="22" spans="1:7" x14ac:dyDescent="0.25">
      <c r="B22" s="73" t="s">
        <v>12</v>
      </c>
      <c r="C22" s="88">
        <v>4728</v>
      </c>
      <c r="D22" s="88">
        <v>362528.3</v>
      </c>
    </row>
    <row r="23" spans="1:7" x14ac:dyDescent="0.25">
      <c r="C23" s="88"/>
      <c r="D23" s="88"/>
    </row>
    <row r="24" spans="1:7" x14ac:dyDescent="0.25">
      <c r="D24" s="60"/>
    </row>
    <row r="27" spans="1:7" ht="49.5" customHeight="1" x14ac:dyDescent="0.25">
      <c r="A27" s="72"/>
      <c r="B27" s="72"/>
      <c r="C27" s="72"/>
      <c r="D27" s="72"/>
      <c r="E27" s="72"/>
      <c r="F27" s="72"/>
      <c r="G27" s="72"/>
    </row>
    <row r="28" spans="1:7" ht="49.5" customHeight="1" x14ac:dyDescent="0.25">
      <c r="A28" s="72"/>
      <c r="B28" s="72"/>
      <c r="C28" s="72"/>
      <c r="D28" s="72"/>
      <c r="E28" s="72"/>
      <c r="F28" s="72"/>
      <c r="G28" s="72"/>
    </row>
    <row r="29" spans="1:7" ht="45" customHeight="1" x14ac:dyDescent="0.25">
      <c r="A29" s="72"/>
      <c r="B29" s="72"/>
      <c r="C29" s="72"/>
      <c r="D29" s="72"/>
      <c r="E29" s="72"/>
      <c r="F29" s="72"/>
      <c r="G29" s="72"/>
    </row>
    <row r="30" spans="1:7" ht="45" customHeight="1" x14ac:dyDescent="0.25">
      <c r="A30" s="72"/>
      <c r="B30" s="72"/>
      <c r="C30" s="72"/>
      <c r="D30" s="72"/>
      <c r="E30" s="72"/>
      <c r="F30" s="72"/>
      <c r="G30" s="72"/>
    </row>
    <row r="31" spans="1:7" ht="45" customHeight="1" x14ac:dyDescent="0.25">
      <c r="A31" s="72"/>
      <c r="B31" s="72"/>
      <c r="C31" s="72"/>
      <c r="D31" s="72"/>
      <c r="E31" s="72"/>
      <c r="F31" s="72"/>
      <c r="G31" s="72"/>
    </row>
    <row r="32" spans="1:7" x14ac:dyDescent="0.25">
      <c r="A32" s="72"/>
      <c r="B32" s="72"/>
      <c r="C32" s="72"/>
      <c r="D32" s="72"/>
      <c r="E32" s="72"/>
      <c r="F32" s="72"/>
      <c r="G32" s="72"/>
    </row>
  </sheetData>
  <mergeCells count="15">
    <mergeCell ref="E19:F19"/>
    <mergeCell ref="E20:F20"/>
    <mergeCell ref="E21:F21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31496062992125984" right="0.31496062992125984" top="0.35433070866141736" bottom="0.35433070866141736" header="0" footer="0"/>
  <pageSetup paperSize="9" scale="97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E4" sqref="E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9" s="1" customFormat="1" ht="53.25" customHeight="1" thickBot="1" x14ac:dyDescent="0.3">
      <c r="A1" s="93" t="s">
        <v>26</v>
      </c>
      <c r="B1" s="93"/>
      <c r="C1" s="93"/>
      <c r="D1" s="93"/>
      <c r="E1" s="93"/>
      <c r="F1" s="93"/>
      <c r="G1" s="93"/>
    </row>
    <row r="2" spans="1:9" s="1" customFormat="1" ht="15" customHeight="1" x14ac:dyDescent="0.25">
      <c r="A2" s="9"/>
      <c r="B2" s="10"/>
      <c r="C2" s="11" t="s">
        <v>16</v>
      </c>
      <c r="D2" s="11" t="s">
        <v>18</v>
      </c>
      <c r="E2" s="11" t="s">
        <v>17</v>
      </c>
      <c r="F2" s="11" t="s">
        <v>19</v>
      </c>
      <c r="G2" s="12"/>
    </row>
    <row r="3" spans="1:9" s="4" customFormat="1" ht="38.25" x14ac:dyDescent="0.25">
      <c r="A3" s="6" t="s">
        <v>0</v>
      </c>
      <c r="B3" s="13" t="s">
        <v>1</v>
      </c>
      <c r="C3" s="5" t="s">
        <v>13</v>
      </c>
      <c r="D3" s="13" t="s">
        <v>22</v>
      </c>
      <c r="E3" s="5" t="s">
        <v>2</v>
      </c>
      <c r="F3" s="5" t="s">
        <v>3</v>
      </c>
      <c r="G3" s="14" t="s">
        <v>23</v>
      </c>
    </row>
    <row r="4" spans="1:9" s="1" customFormat="1" ht="39" customHeight="1" x14ac:dyDescent="0.25">
      <c r="A4" s="15">
        <v>1</v>
      </c>
      <c r="B4" s="16" t="s">
        <v>4</v>
      </c>
      <c r="C4" s="17">
        <f>228+22</f>
        <v>250</v>
      </c>
      <c r="D4" s="18" t="s">
        <v>5</v>
      </c>
      <c r="E4" s="18">
        <v>19</v>
      </c>
      <c r="F4" s="18">
        <v>244</v>
      </c>
      <c r="G4" s="19" t="s">
        <v>5</v>
      </c>
    </row>
    <row r="5" spans="1:9" s="1" customFormat="1" ht="40.5" customHeight="1" thickBot="1" x14ac:dyDescent="0.3">
      <c r="A5" s="20">
        <v>2</v>
      </c>
      <c r="B5" s="21" t="s">
        <v>6</v>
      </c>
      <c r="C5" s="22">
        <f>2944.2+7060</f>
        <v>10004.200000000001</v>
      </c>
      <c r="D5" s="23" t="s">
        <v>5</v>
      </c>
      <c r="E5" s="23">
        <v>2774.2</v>
      </c>
      <c r="F5" s="22">
        <v>8233.9</v>
      </c>
      <c r="G5" s="24" t="s">
        <v>5</v>
      </c>
    </row>
    <row r="6" spans="1:9" s="1" customFormat="1" ht="6" customHeight="1" x14ac:dyDescent="0.25">
      <c r="A6" s="25"/>
      <c r="B6" s="26"/>
      <c r="C6" s="27"/>
      <c r="D6" s="28"/>
      <c r="E6" s="28"/>
      <c r="F6" s="28"/>
      <c r="G6" s="27"/>
    </row>
    <row r="7" spans="1:9" s="1" customFormat="1" x14ac:dyDescent="0.25">
      <c r="A7" s="94" t="s">
        <v>27</v>
      </c>
      <c r="B7" s="94"/>
      <c r="C7" s="94"/>
      <c r="D7" s="94"/>
      <c r="E7" s="94"/>
      <c r="F7" s="94"/>
      <c r="G7" s="94"/>
    </row>
    <row r="8" spans="1:9" s="1" customFormat="1" ht="6.75" customHeight="1" x14ac:dyDescent="0.25">
      <c r="A8" s="29"/>
      <c r="B8" s="30"/>
      <c r="C8" s="29"/>
      <c r="D8" s="29"/>
      <c r="E8" s="31"/>
      <c r="F8" s="29"/>
      <c r="G8" s="29"/>
    </row>
    <row r="9" spans="1:9" s="1" customFormat="1" ht="29.2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95" t="s">
        <v>10</v>
      </c>
      <c r="F9" s="96"/>
      <c r="G9" s="5" t="s">
        <v>23</v>
      </c>
    </row>
    <row r="10" spans="1:9" s="1" customFormat="1" ht="17.25" customHeight="1" x14ac:dyDescent="0.25">
      <c r="A10" s="32">
        <v>1</v>
      </c>
      <c r="B10" s="32" t="s">
        <v>11</v>
      </c>
      <c r="C10" s="37">
        <v>15</v>
      </c>
      <c r="D10" s="37">
        <v>466.1</v>
      </c>
      <c r="E10" s="92" t="s">
        <v>15</v>
      </c>
      <c r="F10" s="92"/>
      <c r="G10" s="7"/>
      <c r="I10" s="35"/>
    </row>
    <row r="11" spans="1:9" s="1" customFormat="1" ht="17.25" customHeight="1" x14ac:dyDescent="0.25">
      <c r="A11" s="32">
        <v>2</v>
      </c>
      <c r="B11" s="32" t="s">
        <v>11</v>
      </c>
      <c r="C11" s="37">
        <v>15</v>
      </c>
      <c r="D11" s="37">
        <v>466.1</v>
      </c>
      <c r="E11" s="92" t="s">
        <v>15</v>
      </c>
      <c r="F11" s="92"/>
      <c r="G11" s="7"/>
      <c r="I11" s="35"/>
    </row>
    <row r="12" spans="1:9" s="1" customFormat="1" ht="17.25" customHeight="1" x14ac:dyDescent="0.25">
      <c r="A12" s="32">
        <v>3</v>
      </c>
      <c r="B12" s="32" t="s">
        <v>11</v>
      </c>
      <c r="C12" s="37">
        <v>15</v>
      </c>
      <c r="D12" s="37">
        <v>466.1</v>
      </c>
      <c r="E12" s="92" t="s">
        <v>15</v>
      </c>
      <c r="F12" s="92"/>
      <c r="G12" s="7"/>
      <c r="I12" s="35"/>
    </row>
    <row r="13" spans="1:9" s="1" customFormat="1" ht="17.25" customHeight="1" x14ac:dyDescent="0.25">
      <c r="A13" s="32">
        <v>4</v>
      </c>
      <c r="B13" s="32" t="s">
        <v>11</v>
      </c>
      <c r="C13" s="37">
        <v>15</v>
      </c>
      <c r="D13" s="37">
        <v>466.1</v>
      </c>
      <c r="E13" s="92" t="s">
        <v>15</v>
      </c>
      <c r="F13" s="92"/>
      <c r="G13" s="7"/>
      <c r="I13" s="35"/>
    </row>
    <row r="14" spans="1:9" ht="17.25" customHeight="1" x14ac:dyDescent="0.25">
      <c r="A14" s="32">
        <v>5</v>
      </c>
      <c r="B14" s="32" t="s">
        <v>11</v>
      </c>
      <c r="C14" s="37">
        <v>15</v>
      </c>
      <c r="D14" s="37">
        <v>466.1</v>
      </c>
      <c r="E14" s="92" t="s">
        <v>15</v>
      </c>
      <c r="F14" s="92"/>
      <c r="G14" s="7"/>
      <c r="H14" s="1"/>
      <c r="I14" s="45"/>
    </row>
    <row r="15" spans="1:9" ht="27" customHeight="1" x14ac:dyDescent="0.25">
      <c r="A15" s="32">
        <v>6</v>
      </c>
      <c r="B15" s="32" t="s">
        <v>11</v>
      </c>
      <c r="C15" s="34">
        <v>1400</v>
      </c>
      <c r="D15" s="34">
        <v>107800</v>
      </c>
      <c r="E15" s="97" t="s">
        <v>20</v>
      </c>
      <c r="F15" s="92"/>
      <c r="G15" s="7"/>
      <c r="H15" s="1"/>
    </row>
    <row r="16" spans="1:9" ht="42.75" customHeight="1" x14ac:dyDescent="0.25">
      <c r="A16" s="32">
        <v>7</v>
      </c>
      <c r="B16" s="32" t="s">
        <v>11</v>
      </c>
      <c r="C16" s="39">
        <v>30</v>
      </c>
      <c r="D16" s="37">
        <v>2310</v>
      </c>
      <c r="E16" s="97" t="s">
        <v>14</v>
      </c>
      <c r="F16" s="92"/>
      <c r="G16" s="7"/>
      <c r="H16" s="1"/>
    </row>
    <row r="17" spans="1:8" ht="47.25" customHeight="1" x14ac:dyDescent="0.25">
      <c r="A17" s="32">
        <v>8</v>
      </c>
      <c r="B17" s="32" t="s">
        <v>11</v>
      </c>
      <c r="C17" s="39">
        <v>30</v>
      </c>
      <c r="D17" s="37">
        <v>2310</v>
      </c>
      <c r="E17" s="97" t="s">
        <v>14</v>
      </c>
      <c r="F17" s="92"/>
      <c r="G17" s="7"/>
      <c r="H17" s="1"/>
    </row>
    <row r="18" spans="1:8" ht="45" customHeight="1" x14ac:dyDescent="0.25">
      <c r="A18" s="32">
        <v>9</v>
      </c>
      <c r="B18" s="32" t="s">
        <v>11</v>
      </c>
      <c r="C18" s="39">
        <v>30</v>
      </c>
      <c r="D18" s="37">
        <v>2310</v>
      </c>
      <c r="E18" s="97" t="s">
        <v>14</v>
      </c>
      <c r="F18" s="92"/>
      <c r="G18" s="8"/>
      <c r="H18" s="1"/>
    </row>
    <row r="19" spans="1:8" ht="18" customHeight="1" x14ac:dyDescent="0.25">
      <c r="A19" s="32">
        <v>10</v>
      </c>
      <c r="B19" s="32" t="s">
        <v>11</v>
      </c>
      <c r="C19" s="39">
        <v>15</v>
      </c>
      <c r="D19" s="37">
        <v>466.1</v>
      </c>
      <c r="E19" s="92" t="s">
        <v>15</v>
      </c>
      <c r="F19" s="92"/>
      <c r="G19" s="8"/>
      <c r="H19" s="1"/>
    </row>
    <row r="20" spans="1:8" ht="42.75" customHeight="1" x14ac:dyDescent="0.25">
      <c r="A20" s="32">
        <v>11</v>
      </c>
      <c r="B20" s="32" t="s">
        <v>11</v>
      </c>
      <c r="C20" s="40">
        <v>140</v>
      </c>
      <c r="D20" s="34">
        <v>10780</v>
      </c>
      <c r="E20" s="97" t="s">
        <v>14</v>
      </c>
      <c r="F20" s="92"/>
      <c r="G20" s="8"/>
      <c r="H20" s="1"/>
    </row>
    <row r="21" spans="1:8" ht="42.75" customHeight="1" x14ac:dyDescent="0.25">
      <c r="A21" s="32">
        <v>12</v>
      </c>
      <c r="B21" s="32" t="s">
        <v>11</v>
      </c>
      <c r="C21" s="40">
        <v>140</v>
      </c>
      <c r="D21" s="34">
        <v>10780</v>
      </c>
      <c r="E21" s="97" t="s">
        <v>14</v>
      </c>
      <c r="F21" s="92"/>
      <c r="G21" s="8"/>
      <c r="H21" s="1"/>
    </row>
    <row r="22" spans="1:8" ht="42.75" customHeight="1" x14ac:dyDescent="0.25">
      <c r="A22" s="32">
        <v>13</v>
      </c>
      <c r="B22" s="32" t="s">
        <v>11</v>
      </c>
      <c r="C22" s="40">
        <v>140</v>
      </c>
      <c r="D22" s="34">
        <v>10780</v>
      </c>
      <c r="E22" s="97" t="s">
        <v>14</v>
      </c>
      <c r="F22" s="92"/>
      <c r="G22" s="8"/>
      <c r="H22" s="1"/>
    </row>
    <row r="23" spans="1:8" ht="42.75" customHeight="1" x14ac:dyDescent="0.25">
      <c r="A23" s="32">
        <v>14</v>
      </c>
      <c r="B23" s="32" t="s">
        <v>11</v>
      </c>
      <c r="C23" s="40">
        <v>60</v>
      </c>
      <c r="D23" s="34">
        <v>4620</v>
      </c>
      <c r="E23" s="97" t="s">
        <v>14</v>
      </c>
      <c r="F23" s="92"/>
      <c r="G23" s="8"/>
      <c r="H23" s="1"/>
    </row>
    <row r="24" spans="1:8" ht="42.75" customHeight="1" x14ac:dyDescent="0.25">
      <c r="A24" s="32">
        <v>15</v>
      </c>
      <c r="B24" s="32" t="s">
        <v>11</v>
      </c>
      <c r="C24" s="40">
        <v>149.19999999999999</v>
      </c>
      <c r="D24" s="34">
        <v>11488.4</v>
      </c>
      <c r="E24" s="97" t="s">
        <v>14</v>
      </c>
      <c r="F24" s="92"/>
      <c r="G24" s="8"/>
      <c r="H24" s="1"/>
    </row>
    <row r="25" spans="1:8" ht="42.75" customHeight="1" x14ac:dyDescent="0.25">
      <c r="A25" s="32">
        <v>16</v>
      </c>
      <c r="B25" s="32" t="s">
        <v>11</v>
      </c>
      <c r="C25" s="39">
        <v>60</v>
      </c>
      <c r="D25" s="37">
        <v>4620</v>
      </c>
      <c r="E25" s="97" t="s">
        <v>14</v>
      </c>
      <c r="F25" s="92"/>
      <c r="G25" s="8"/>
      <c r="H25" s="1"/>
    </row>
    <row r="26" spans="1:8" ht="20.25" customHeight="1" x14ac:dyDescent="0.25">
      <c r="A26" s="32">
        <v>17</v>
      </c>
      <c r="B26" s="32" t="s">
        <v>11</v>
      </c>
      <c r="C26" s="39">
        <v>15</v>
      </c>
      <c r="D26" s="37">
        <v>466.1</v>
      </c>
      <c r="E26" s="92" t="s">
        <v>15</v>
      </c>
      <c r="F26" s="92"/>
      <c r="G26" s="8"/>
      <c r="H26" s="1"/>
    </row>
    <row r="27" spans="1:8" ht="42.75" customHeight="1" x14ac:dyDescent="0.25">
      <c r="A27" s="32">
        <v>18</v>
      </c>
      <c r="B27" s="32" t="s">
        <v>11</v>
      </c>
      <c r="C27" s="39">
        <v>30</v>
      </c>
      <c r="D27" s="37">
        <v>2310</v>
      </c>
      <c r="E27" s="97" t="s">
        <v>14</v>
      </c>
      <c r="F27" s="92"/>
      <c r="G27" s="8"/>
      <c r="H27" s="1"/>
    </row>
    <row r="28" spans="1:8" ht="42.75" customHeight="1" x14ac:dyDescent="0.25">
      <c r="A28" s="32">
        <v>19</v>
      </c>
      <c r="B28" s="32" t="s">
        <v>11</v>
      </c>
      <c r="C28" s="39">
        <v>460</v>
      </c>
      <c r="D28" s="37">
        <v>35420</v>
      </c>
      <c r="E28" s="97" t="s">
        <v>21</v>
      </c>
      <c r="F28" s="92"/>
      <c r="G28" s="8"/>
      <c r="H28" s="1"/>
    </row>
    <row r="29" spans="1:8" ht="14.25" customHeight="1" x14ac:dyDescent="0.25">
      <c r="B29" s="33" t="s">
        <v>12</v>
      </c>
      <c r="C29" s="41">
        <f>SUM(C10:C28)</f>
        <v>2774.2</v>
      </c>
      <c r="D29" s="36">
        <f>SUM(D10:D28)</f>
        <v>208791.1</v>
      </c>
    </row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</sheetData>
  <mergeCells count="22">
    <mergeCell ref="E12:F12"/>
    <mergeCell ref="A1:G1"/>
    <mergeCell ref="A7:G7"/>
    <mergeCell ref="E9:F9"/>
    <mergeCell ref="E10:F10"/>
    <mergeCell ref="E11:F11"/>
    <mergeCell ref="E16:F16"/>
    <mergeCell ref="E17:F17"/>
    <mergeCell ref="E13:F13"/>
    <mergeCell ref="E14:F14"/>
    <mergeCell ref="E15:F15"/>
    <mergeCell ref="E28:F28"/>
    <mergeCell ref="E19:F19"/>
    <mergeCell ref="E26:F26"/>
    <mergeCell ref="E18:F18"/>
    <mergeCell ref="E20:F20"/>
    <mergeCell ref="E21:F21"/>
    <mergeCell ref="E22:F22"/>
    <mergeCell ref="E23:F23"/>
    <mergeCell ref="E24:F24"/>
    <mergeCell ref="E25:F25"/>
    <mergeCell ref="E27:F27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B1" workbookViewId="0">
      <selection activeCell="E4" sqref="E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  <col min="8" max="10" width="18.28515625" customWidth="1"/>
  </cols>
  <sheetData>
    <row r="1" spans="1:15" s="1" customFormat="1" ht="45" customHeight="1" thickBot="1" x14ac:dyDescent="0.3">
      <c r="A1" s="93" t="s">
        <v>28</v>
      </c>
      <c r="B1" s="93"/>
      <c r="C1" s="93"/>
      <c r="D1" s="93"/>
      <c r="E1" s="93"/>
      <c r="F1" s="93"/>
      <c r="G1" s="93"/>
    </row>
    <row r="2" spans="1:15" s="1" customFormat="1" ht="15" customHeight="1" x14ac:dyDescent="0.25">
      <c r="A2" s="9"/>
      <c r="B2" s="10"/>
      <c r="C2" s="11" t="s">
        <v>16</v>
      </c>
      <c r="D2" s="11" t="s">
        <v>18</v>
      </c>
      <c r="E2" s="11" t="s">
        <v>17</v>
      </c>
      <c r="F2" s="11" t="s">
        <v>19</v>
      </c>
      <c r="G2" s="12"/>
    </row>
    <row r="3" spans="1:15" s="4" customFormat="1" ht="31.5" customHeight="1" x14ac:dyDescent="0.25">
      <c r="A3" s="6" t="s">
        <v>0</v>
      </c>
      <c r="B3" s="13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4" t="s">
        <v>23</v>
      </c>
    </row>
    <row r="4" spans="1:15" s="1" customFormat="1" ht="38.25" x14ac:dyDescent="0.25">
      <c r="A4" s="15">
        <v>1</v>
      </c>
      <c r="B4" s="16" t="s">
        <v>4</v>
      </c>
      <c r="C4" s="17">
        <f>350+23</f>
        <v>373</v>
      </c>
      <c r="D4" s="18" t="s">
        <v>5</v>
      </c>
      <c r="E4" s="18">
        <v>12</v>
      </c>
      <c r="F4" s="18">
        <v>368</v>
      </c>
      <c r="G4" s="19" t="s">
        <v>5</v>
      </c>
      <c r="H4" s="43">
        <f>C4+'февраль 2018'!C4+'январь 2018'!C4</f>
        <v>899</v>
      </c>
      <c r="I4" s="1">
        <f>E4+'февраль 2018'!E4+'январь 2018'!E4</f>
        <v>50</v>
      </c>
      <c r="J4" s="43">
        <f>F4+'февраль 2018'!F4+'январь 2018'!F4</f>
        <v>880</v>
      </c>
      <c r="K4" s="43"/>
      <c r="L4" s="43"/>
      <c r="M4" s="43"/>
      <c r="N4" s="43"/>
      <c r="O4" s="43"/>
    </row>
    <row r="5" spans="1:15" s="1" customFormat="1" ht="35.25" customHeight="1" thickBot="1" x14ac:dyDescent="0.3">
      <c r="A5" s="20">
        <v>2</v>
      </c>
      <c r="B5" s="21" t="s">
        <v>6</v>
      </c>
      <c r="C5" s="22">
        <f>10532+1775.3</f>
        <v>12307.3</v>
      </c>
      <c r="D5" s="23" t="s">
        <v>5</v>
      </c>
      <c r="E5" s="23">
        <v>625.29999999999995</v>
      </c>
      <c r="F5" s="22">
        <v>13709.2</v>
      </c>
      <c r="G5" s="24" t="s">
        <v>5</v>
      </c>
      <c r="H5" s="44">
        <f>C5+'февраль 2018'!C5+'январь 2018'!C5</f>
        <v>31610.2</v>
      </c>
      <c r="I5" s="1">
        <f>E5+'февраль 2018'!E5+'январь 2018'!E5</f>
        <v>4954.2</v>
      </c>
      <c r="J5" s="44">
        <f>F5+'февраль 2018'!F5+'январь 2018'!F5</f>
        <v>32477.1</v>
      </c>
      <c r="K5" s="44"/>
      <c r="L5" s="44"/>
      <c r="M5" s="44"/>
      <c r="N5" s="43"/>
      <c r="O5" s="43"/>
    </row>
    <row r="6" spans="1:15" s="1" customFormat="1" ht="11.25" customHeight="1" x14ac:dyDescent="0.25">
      <c r="A6" s="25"/>
      <c r="B6" s="26"/>
      <c r="C6" s="27"/>
      <c r="D6" s="28"/>
      <c r="E6" s="28"/>
      <c r="F6" s="28"/>
      <c r="G6" s="27"/>
      <c r="I6" s="44">
        <v>5050.95</v>
      </c>
    </row>
    <row r="7" spans="1:15" s="1" customFormat="1" x14ac:dyDescent="0.25">
      <c r="A7" s="94" t="s">
        <v>29</v>
      </c>
      <c r="B7" s="94"/>
      <c r="C7" s="94"/>
      <c r="D7" s="94"/>
      <c r="E7" s="94"/>
      <c r="F7" s="94"/>
      <c r="G7" s="94"/>
      <c r="I7" s="44">
        <f>I6-I5</f>
        <v>96.75</v>
      </c>
    </row>
    <row r="8" spans="1:15" s="1" customFormat="1" ht="6.75" customHeight="1" x14ac:dyDescent="0.25">
      <c r="A8" s="29"/>
      <c r="B8" s="30"/>
      <c r="C8" s="29"/>
      <c r="D8" s="29"/>
      <c r="E8" s="31"/>
      <c r="F8" s="29"/>
      <c r="G8" s="29"/>
    </row>
    <row r="9" spans="1:15" s="1" customFormat="1" ht="27.7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95" t="s">
        <v>10</v>
      </c>
      <c r="F9" s="96"/>
      <c r="G9" s="5" t="s">
        <v>23</v>
      </c>
      <c r="M9" s="36"/>
    </row>
    <row r="10" spans="1:15" s="1" customFormat="1" ht="45" customHeight="1" x14ac:dyDescent="0.25">
      <c r="A10" s="32">
        <v>1</v>
      </c>
      <c r="B10" s="32" t="s">
        <v>11</v>
      </c>
      <c r="C10" s="37">
        <v>30</v>
      </c>
      <c r="D10" s="42">
        <v>2310</v>
      </c>
      <c r="E10" s="92" t="s">
        <v>14</v>
      </c>
      <c r="F10" s="92"/>
      <c r="G10" s="7"/>
    </row>
    <row r="11" spans="1:15" s="1" customFormat="1" ht="45" customHeight="1" x14ac:dyDescent="0.25">
      <c r="A11" s="32">
        <v>2</v>
      </c>
      <c r="B11" s="32" t="s">
        <v>11</v>
      </c>
      <c r="C11" s="37">
        <v>30</v>
      </c>
      <c r="D11" s="42">
        <v>2310</v>
      </c>
      <c r="E11" s="92" t="s">
        <v>14</v>
      </c>
      <c r="F11" s="92"/>
      <c r="G11" s="7"/>
    </row>
    <row r="12" spans="1:15" s="1" customFormat="1" ht="45" customHeight="1" x14ac:dyDescent="0.25">
      <c r="A12" s="32">
        <v>3</v>
      </c>
      <c r="B12" s="32" t="s">
        <v>11</v>
      </c>
      <c r="C12" s="37">
        <v>30</v>
      </c>
      <c r="D12" s="42">
        <v>2310</v>
      </c>
      <c r="E12" s="92" t="s">
        <v>14</v>
      </c>
      <c r="F12" s="92"/>
      <c r="G12" s="7"/>
      <c r="J12" s="35"/>
    </row>
    <row r="13" spans="1:15" s="1" customFormat="1" ht="45" customHeight="1" x14ac:dyDescent="0.25">
      <c r="A13" s="32">
        <v>4</v>
      </c>
      <c r="B13" s="32" t="s">
        <v>11</v>
      </c>
      <c r="C13" s="37">
        <v>50</v>
      </c>
      <c r="D13" s="42">
        <v>3850</v>
      </c>
      <c r="E13" s="92" t="s">
        <v>14</v>
      </c>
      <c r="F13" s="92"/>
      <c r="G13" s="7"/>
      <c r="J13" s="35"/>
    </row>
    <row r="14" spans="1:15" s="1" customFormat="1" ht="45" customHeight="1" x14ac:dyDescent="0.25">
      <c r="A14" s="32">
        <v>5</v>
      </c>
      <c r="B14" s="32" t="s">
        <v>11</v>
      </c>
      <c r="C14" s="37">
        <v>90</v>
      </c>
      <c r="D14" s="42">
        <v>6930</v>
      </c>
      <c r="E14" s="92" t="s">
        <v>14</v>
      </c>
      <c r="F14" s="92"/>
      <c r="G14" s="7"/>
      <c r="J14" s="35"/>
    </row>
    <row r="15" spans="1:15" s="1" customFormat="1" ht="45" customHeight="1" x14ac:dyDescent="0.25">
      <c r="A15" s="32">
        <v>6</v>
      </c>
      <c r="B15" s="32" t="s">
        <v>11</v>
      </c>
      <c r="C15" s="37">
        <v>33.5</v>
      </c>
      <c r="D15" s="42">
        <v>2579.5</v>
      </c>
      <c r="E15" s="92" t="s">
        <v>14</v>
      </c>
      <c r="F15" s="92"/>
      <c r="G15" s="7"/>
    </row>
    <row r="16" spans="1:15" s="1" customFormat="1" ht="45" customHeight="1" x14ac:dyDescent="0.25">
      <c r="A16" s="32">
        <v>7</v>
      </c>
      <c r="B16" s="32" t="s">
        <v>11</v>
      </c>
      <c r="C16" s="37">
        <v>140</v>
      </c>
      <c r="D16" s="42">
        <v>10780</v>
      </c>
      <c r="E16" s="92" t="s">
        <v>14</v>
      </c>
      <c r="F16" s="92"/>
      <c r="G16" s="7"/>
    </row>
    <row r="17" spans="1:8" s="1" customFormat="1" ht="45" customHeight="1" x14ac:dyDescent="0.25">
      <c r="A17" s="32">
        <v>8</v>
      </c>
      <c r="B17" s="32" t="s">
        <v>11</v>
      </c>
      <c r="C17" s="37">
        <v>140</v>
      </c>
      <c r="D17" s="42">
        <v>10780</v>
      </c>
      <c r="E17" s="92" t="s">
        <v>14</v>
      </c>
      <c r="F17" s="92"/>
      <c r="G17" s="7"/>
    </row>
    <row r="18" spans="1:8" s="1" customFormat="1" ht="45" customHeight="1" x14ac:dyDescent="0.25">
      <c r="A18" s="32">
        <v>9</v>
      </c>
      <c r="B18" s="32" t="s">
        <v>11</v>
      </c>
      <c r="C18" s="37">
        <v>20.6</v>
      </c>
      <c r="D18" s="42">
        <v>1586.2</v>
      </c>
      <c r="E18" s="92" t="s">
        <v>14</v>
      </c>
      <c r="F18" s="92"/>
      <c r="G18" s="7"/>
    </row>
    <row r="19" spans="1:8" ht="45" customHeight="1" x14ac:dyDescent="0.25">
      <c r="A19" s="32">
        <v>10</v>
      </c>
      <c r="B19" s="32" t="s">
        <v>11</v>
      </c>
      <c r="C19" s="37">
        <v>20.6</v>
      </c>
      <c r="D19" s="42">
        <v>1586.2</v>
      </c>
      <c r="E19" s="92" t="s">
        <v>14</v>
      </c>
      <c r="F19" s="92"/>
      <c r="G19" s="7"/>
      <c r="H19" s="1"/>
    </row>
    <row r="20" spans="1:8" ht="45" customHeight="1" x14ac:dyDescent="0.25">
      <c r="A20" s="32">
        <v>11</v>
      </c>
      <c r="B20" s="32" t="s">
        <v>11</v>
      </c>
      <c r="C20" s="37">
        <v>20.6</v>
      </c>
      <c r="D20" s="42">
        <v>1586.2</v>
      </c>
      <c r="E20" s="92" t="s">
        <v>14</v>
      </c>
      <c r="F20" s="92"/>
      <c r="G20" s="7"/>
      <c r="H20" s="1"/>
    </row>
    <row r="21" spans="1:8" ht="45" customHeight="1" x14ac:dyDescent="0.25">
      <c r="A21" s="32">
        <v>12</v>
      </c>
      <c r="B21" s="32" t="s">
        <v>11</v>
      </c>
      <c r="C21" s="34">
        <v>20</v>
      </c>
      <c r="D21" s="42">
        <v>1540</v>
      </c>
      <c r="E21" s="92" t="s">
        <v>14</v>
      </c>
      <c r="F21" s="92"/>
      <c r="G21" s="7"/>
      <c r="H21" s="1"/>
    </row>
    <row r="22" spans="1:8" x14ac:dyDescent="0.25">
      <c r="B22" s="33" t="s">
        <v>12</v>
      </c>
      <c r="C22" s="1">
        <f>SUM(C10:C21)</f>
        <v>625.30000000000007</v>
      </c>
      <c r="D22" s="1">
        <f>SUM(D10:D21)</f>
        <v>48148.099999999991</v>
      </c>
    </row>
    <row r="27" spans="1:8" ht="49.5" customHeight="1" x14ac:dyDescent="0.25">
      <c r="A27"/>
      <c r="B27"/>
      <c r="C27"/>
      <c r="D27"/>
      <c r="E27"/>
      <c r="F27"/>
      <c r="G27"/>
    </row>
    <row r="28" spans="1:8" ht="49.5" customHeight="1" x14ac:dyDescent="0.25">
      <c r="A28"/>
      <c r="B28"/>
      <c r="C28"/>
      <c r="D28"/>
      <c r="E28"/>
      <c r="F28"/>
      <c r="G28"/>
    </row>
    <row r="29" spans="1:8" ht="45" customHeight="1" x14ac:dyDescent="0.25">
      <c r="A29"/>
      <c r="B29"/>
      <c r="C29"/>
      <c r="D29"/>
      <c r="E29"/>
      <c r="F29"/>
      <c r="G29"/>
    </row>
    <row r="30" spans="1:8" ht="45" customHeight="1" x14ac:dyDescent="0.25">
      <c r="A30"/>
      <c r="B30"/>
      <c r="C30"/>
      <c r="D30"/>
      <c r="E30"/>
      <c r="F30"/>
      <c r="G30"/>
    </row>
    <row r="31" spans="1:8" ht="45" customHeight="1" x14ac:dyDescent="0.25">
      <c r="A31"/>
      <c r="B31"/>
      <c r="C31"/>
      <c r="D31"/>
      <c r="E31"/>
      <c r="F31"/>
      <c r="G31"/>
    </row>
    <row r="32" spans="1:8" x14ac:dyDescent="0.25">
      <c r="A32"/>
      <c r="B32"/>
      <c r="C32"/>
      <c r="D32"/>
      <c r="E32"/>
      <c r="F32"/>
      <c r="G32"/>
    </row>
  </sheetData>
  <mergeCells count="15"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activeCell="C4" sqref="C4:C5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5" s="1" customFormat="1" ht="45" customHeight="1" thickBot="1" x14ac:dyDescent="0.3">
      <c r="A1" s="93" t="s">
        <v>30</v>
      </c>
      <c r="B1" s="93"/>
      <c r="C1" s="93"/>
      <c r="D1" s="93"/>
      <c r="E1" s="93"/>
      <c r="F1" s="93"/>
      <c r="G1" s="93"/>
    </row>
    <row r="2" spans="1:15" s="1" customFormat="1" ht="15" customHeight="1" x14ac:dyDescent="0.25">
      <c r="A2" s="9"/>
      <c r="B2" s="10"/>
      <c r="C2" s="11" t="s">
        <v>16</v>
      </c>
      <c r="D2" s="11" t="s">
        <v>18</v>
      </c>
      <c r="E2" s="11" t="s">
        <v>17</v>
      </c>
      <c r="F2" s="11" t="s">
        <v>19</v>
      </c>
      <c r="G2" s="12"/>
    </row>
    <row r="3" spans="1:15" s="4" customFormat="1" ht="31.5" customHeight="1" x14ac:dyDescent="0.25">
      <c r="A3" s="6" t="s">
        <v>0</v>
      </c>
      <c r="B3" s="13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4" t="s">
        <v>23</v>
      </c>
    </row>
    <row r="4" spans="1:15" s="1" customFormat="1" ht="38.25" x14ac:dyDescent="0.25">
      <c r="A4" s="15">
        <v>1</v>
      </c>
      <c r="B4" s="16" t="s">
        <v>4</v>
      </c>
      <c r="C4" s="17">
        <f>268+46</f>
        <v>314</v>
      </c>
      <c r="D4" s="18" t="s">
        <v>5</v>
      </c>
      <c r="E4" s="18">
        <f>41</f>
        <v>41</v>
      </c>
      <c r="F4" s="18">
        <v>292</v>
      </c>
      <c r="G4" s="19" t="s">
        <v>5</v>
      </c>
      <c r="J4" s="43"/>
      <c r="K4" s="43"/>
      <c r="L4" s="43"/>
      <c r="M4" s="43"/>
      <c r="N4" s="43"/>
      <c r="O4" s="43"/>
    </row>
    <row r="5" spans="1:15" s="1" customFormat="1" ht="35.25" customHeight="1" thickBot="1" x14ac:dyDescent="0.3">
      <c r="A5" s="20">
        <v>2</v>
      </c>
      <c r="B5" s="21" t="s">
        <v>6</v>
      </c>
      <c r="C5" s="22">
        <f>8289+6407.4</f>
        <v>14696.4</v>
      </c>
      <c r="D5" s="23" t="s">
        <v>5</v>
      </c>
      <c r="E5" s="23">
        <f>5893.4</f>
        <v>5893.4</v>
      </c>
      <c r="F5" s="22">
        <v>11154.9</v>
      </c>
      <c r="G5" s="24" t="s">
        <v>5</v>
      </c>
      <c r="J5" s="44"/>
      <c r="K5" s="44"/>
      <c r="L5" s="44"/>
      <c r="M5" s="44"/>
      <c r="N5" s="43"/>
      <c r="O5" s="43"/>
    </row>
    <row r="6" spans="1:15" s="1" customFormat="1" ht="11.25" customHeight="1" x14ac:dyDescent="0.25">
      <c r="A6" s="25"/>
      <c r="B6" s="26"/>
      <c r="C6" s="27"/>
      <c r="D6" s="28"/>
      <c r="E6" s="28"/>
      <c r="F6" s="28"/>
      <c r="G6" s="27"/>
    </row>
    <row r="7" spans="1:15" s="1" customFormat="1" x14ac:dyDescent="0.25">
      <c r="A7" s="94" t="s">
        <v>31</v>
      </c>
      <c r="B7" s="94"/>
      <c r="C7" s="94"/>
      <c r="D7" s="94"/>
      <c r="E7" s="94"/>
      <c r="F7" s="94"/>
      <c r="G7" s="94"/>
    </row>
    <row r="8" spans="1:15" s="1" customFormat="1" ht="6.75" customHeight="1" x14ac:dyDescent="0.25">
      <c r="A8" s="29"/>
      <c r="B8" s="30"/>
      <c r="C8" s="29"/>
      <c r="D8" s="29"/>
      <c r="E8" s="31"/>
      <c r="F8" s="29"/>
      <c r="G8" s="29"/>
    </row>
    <row r="9" spans="1:15" s="1" customFormat="1" ht="27.7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95" t="s">
        <v>10</v>
      </c>
      <c r="F9" s="96"/>
      <c r="G9" s="5" t="s">
        <v>23</v>
      </c>
      <c r="M9" s="36"/>
    </row>
    <row r="10" spans="1:15" s="1" customFormat="1" ht="45" customHeight="1" x14ac:dyDescent="0.25">
      <c r="A10" s="32">
        <v>1</v>
      </c>
      <c r="B10" s="32" t="s">
        <v>11</v>
      </c>
      <c r="C10" s="37">
        <v>140</v>
      </c>
      <c r="D10" s="42">
        <v>10780</v>
      </c>
      <c r="E10" s="92" t="s">
        <v>14</v>
      </c>
      <c r="F10" s="92"/>
      <c r="G10" s="7"/>
    </row>
    <row r="11" spans="1:15" s="1" customFormat="1" ht="45" customHeight="1" x14ac:dyDescent="0.25">
      <c r="A11" s="32">
        <v>2</v>
      </c>
      <c r="B11" s="32" t="s">
        <v>11</v>
      </c>
      <c r="C11" s="37">
        <v>140</v>
      </c>
      <c r="D11" s="42">
        <v>10780</v>
      </c>
      <c r="E11" s="92" t="s">
        <v>14</v>
      </c>
      <c r="F11" s="92"/>
      <c r="G11" s="7"/>
    </row>
    <row r="12" spans="1:15" s="1" customFormat="1" ht="45" customHeight="1" x14ac:dyDescent="0.25">
      <c r="A12" s="32">
        <v>3</v>
      </c>
      <c r="B12" s="32" t="s">
        <v>11</v>
      </c>
      <c r="C12" s="37">
        <v>140</v>
      </c>
      <c r="D12" s="42">
        <v>10780</v>
      </c>
      <c r="E12" s="92" t="s">
        <v>14</v>
      </c>
      <c r="F12" s="92"/>
      <c r="G12" s="7"/>
      <c r="J12" s="35"/>
    </row>
    <row r="13" spans="1:15" s="1" customFormat="1" ht="45" customHeight="1" x14ac:dyDescent="0.25">
      <c r="A13" s="32">
        <v>4</v>
      </c>
      <c r="B13" s="32" t="s">
        <v>11</v>
      </c>
      <c r="C13" s="37">
        <v>30</v>
      </c>
      <c r="D13" s="42">
        <v>2310</v>
      </c>
      <c r="E13" s="92" t="s">
        <v>14</v>
      </c>
      <c r="F13" s="92"/>
      <c r="G13" s="7"/>
      <c r="J13" s="35"/>
    </row>
    <row r="14" spans="1:15" s="1" customFormat="1" ht="45" customHeight="1" x14ac:dyDescent="0.25">
      <c r="A14" s="32">
        <v>5</v>
      </c>
      <c r="B14" s="32" t="s">
        <v>11</v>
      </c>
      <c r="C14" s="37">
        <v>30</v>
      </c>
      <c r="D14" s="42">
        <v>2310</v>
      </c>
      <c r="E14" s="92" t="s">
        <v>14</v>
      </c>
      <c r="F14" s="92"/>
      <c r="G14" s="7"/>
      <c r="J14" s="35"/>
    </row>
    <row r="15" spans="1:15" s="1" customFormat="1" ht="45" customHeight="1" x14ac:dyDescent="0.25">
      <c r="A15" s="32">
        <v>6</v>
      </c>
      <c r="B15" s="32" t="s">
        <v>11</v>
      </c>
      <c r="C15" s="37">
        <v>30</v>
      </c>
      <c r="D15" s="42">
        <v>2310</v>
      </c>
      <c r="E15" s="92" t="s">
        <v>14</v>
      </c>
      <c r="F15" s="92"/>
      <c r="G15" s="7"/>
    </row>
    <row r="16" spans="1:15" s="1" customFormat="1" ht="45" customHeight="1" x14ac:dyDescent="0.25">
      <c r="A16" s="32">
        <v>7</v>
      </c>
      <c r="B16" s="32" t="s">
        <v>11</v>
      </c>
      <c r="C16" s="37">
        <v>100</v>
      </c>
      <c r="D16" s="42">
        <v>7700</v>
      </c>
      <c r="E16" s="92" t="s">
        <v>14</v>
      </c>
      <c r="F16" s="92"/>
      <c r="G16" s="7"/>
    </row>
    <row r="17" spans="1:10" s="1" customFormat="1" ht="45" customHeight="1" x14ac:dyDescent="0.25">
      <c r="A17" s="32">
        <v>8</v>
      </c>
      <c r="B17" s="32" t="s">
        <v>11</v>
      </c>
      <c r="C17" s="37">
        <v>75</v>
      </c>
      <c r="D17" s="42">
        <v>5775</v>
      </c>
      <c r="E17" s="92" t="s">
        <v>14</v>
      </c>
      <c r="F17" s="92"/>
      <c r="G17" s="7"/>
    </row>
    <row r="18" spans="1:10" s="1" customFormat="1" ht="45" customHeight="1" x14ac:dyDescent="0.25">
      <c r="A18" s="32">
        <v>9</v>
      </c>
      <c r="B18" s="32" t="s">
        <v>11</v>
      </c>
      <c r="C18" s="37">
        <v>30</v>
      </c>
      <c r="D18" s="42">
        <v>2310</v>
      </c>
      <c r="E18" s="92" t="s">
        <v>14</v>
      </c>
      <c r="F18" s="92"/>
      <c r="G18" s="7"/>
    </row>
    <row r="19" spans="1:10" ht="45" customHeight="1" x14ac:dyDescent="0.25">
      <c r="A19" s="32">
        <v>10</v>
      </c>
      <c r="B19" s="32" t="s">
        <v>11</v>
      </c>
      <c r="C19" s="37">
        <v>30</v>
      </c>
      <c r="D19" s="42">
        <v>2310</v>
      </c>
      <c r="E19" s="92" t="s">
        <v>14</v>
      </c>
      <c r="F19" s="92"/>
      <c r="G19" s="7"/>
    </row>
    <row r="20" spans="1:10" ht="45" customHeight="1" x14ac:dyDescent="0.25">
      <c r="A20" s="32">
        <v>11</v>
      </c>
      <c r="B20" s="32" t="s">
        <v>11</v>
      </c>
      <c r="C20" s="37">
        <v>30</v>
      </c>
      <c r="D20" s="42">
        <v>2310</v>
      </c>
      <c r="E20" s="92" t="s">
        <v>14</v>
      </c>
      <c r="F20" s="92"/>
      <c r="G20" s="7"/>
    </row>
    <row r="21" spans="1:10" ht="45" customHeight="1" x14ac:dyDescent="0.25">
      <c r="A21" s="32">
        <v>12</v>
      </c>
      <c r="B21" s="32" t="s">
        <v>11</v>
      </c>
      <c r="C21" s="34">
        <v>30</v>
      </c>
      <c r="D21" s="42">
        <v>2310</v>
      </c>
      <c r="E21" s="92" t="s">
        <v>14</v>
      </c>
      <c r="F21" s="92"/>
      <c r="G21" s="7"/>
    </row>
    <row r="22" spans="1:10" s="1" customFormat="1" ht="45" customHeight="1" x14ac:dyDescent="0.25">
      <c r="A22" s="32">
        <v>13</v>
      </c>
      <c r="B22" s="32" t="s">
        <v>11</v>
      </c>
      <c r="C22" s="37">
        <v>30</v>
      </c>
      <c r="D22" s="42">
        <v>2310</v>
      </c>
      <c r="E22" s="92" t="s">
        <v>14</v>
      </c>
      <c r="F22" s="92"/>
      <c r="G22" s="7"/>
    </row>
    <row r="23" spans="1:10" s="1" customFormat="1" ht="45" customHeight="1" x14ac:dyDescent="0.25">
      <c r="A23" s="32">
        <v>14</v>
      </c>
      <c r="B23" s="32" t="s">
        <v>11</v>
      </c>
      <c r="C23" s="37">
        <v>30</v>
      </c>
      <c r="D23" s="42">
        <v>2310</v>
      </c>
      <c r="E23" s="92" t="s">
        <v>14</v>
      </c>
      <c r="F23" s="92"/>
      <c r="G23" s="7"/>
    </row>
    <row r="24" spans="1:10" s="1" customFormat="1" ht="45" customHeight="1" x14ac:dyDescent="0.25">
      <c r="A24" s="32">
        <v>15</v>
      </c>
      <c r="B24" s="32" t="s">
        <v>11</v>
      </c>
      <c r="C24" s="37">
        <v>30</v>
      </c>
      <c r="D24" s="42">
        <v>2310</v>
      </c>
      <c r="E24" s="92" t="s">
        <v>14</v>
      </c>
      <c r="F24" s="92"/>
      <c r="G24" s="7"/>
      <c r="J24" s="35"/>
    </row>
    <row r="25" spans="1:10" s="1" customFormat="1" ht="45" customHeight="1" x14ac:dyDescent="0.25">
      <c r="A25" s="32">
        <v>16</v>
      </c>
      <c r="B25" s="32" t="s">
        <v>11</v>
      </c>
      <c r="C25" s="37">
        <v>30</v>
      </c>
      <c r="D25" s="42">
        <v>2310</v>
      </c>
      <c r="E25" s="92" t="s">
        <v>14</v>
      </c>
      <c r="F25" s="92"/>
      <c r="G25" s="7"/>
      <c r="J25" s="35"/>
    </row>
    <row r="26" spans="1:10" s="1" customFormat="1" ht="45" customHeight="1" x14ac:dyDescent="0.25">
      <c r="A26" s="32">
        <v>17</v>
      </c>
      <c r="B26" s="32" t="s">
        <v>11</v>
      </c>
      <c r="C26" s="37">
        <v>30</v>
      </c>
      <c r="D26" s="42">
        <v>2310</v>
      </c>
      <c r="E26" s="92" t="s">
        <v>14</v>
      </c>
      <c r="F26" s="92"/>
      <c r="G26" s="7"/>
      <c r="J26" s="35"/>
    </row>
    <row r="27" spans="1:10" s="1" customFormat="1" ht="45" customHeight="1" x14ac:dyDescent="0.25">
      <c r="A27" s="32">
        <v>18</v>
      </c>
      <c r="B27" s="32" t="s">
        <v>11</v>
      </c>
      <c r="C27" s="37">
        <v>30</v>
      </c>
      <c r="D27" s="42">
        <v>2310</v>
      </c>
      <c r="E27" s="92" t="s">
        <v>14</v>
      </c>
      <c r="F27" s="92"/>
      <c r="G27" s="7"/>
    </row>
    <row r="28" spans="1:10" s="1" customFormat="1" ht="45" customHeight="1" x14ac:dyDescent="0.25">
      <c r="A28" s="32">
        <v>19</v>
      </c>
      <c r="B28" s="32" t="s">
        <v>11</v>
      </c>
      <c r="C28" s="37">
        <v>1200</v>
      </c>
      <c r="D28" s="42">
        <v>92400</v>
      </c>
      <c r="E28" s="92" t="s">
        <v>20</v>
      </c>
      <c r="F28" s="92"/>
      <c r="G28" s="7"/>
    </row>
    <row r="29" spans="1:10" s="1" customFormat="1" ht="45" customHeight="1" x14ac:dyDescent="0.25">
      <c r="A29" s="32">
        <v>20</v>
      </c>
      <c r="B29" s="32" t="s">
        <v>11</v>
      </c>
      <c r="C29" s="37">
        <v>30</v>
      </c>
      <c r="D29" s="42">
        <v>2310</v>
      </c>
      <c r="E29" s="92" t="s">
        <v>14</v>
      </c>
      <c r="F29" s="92"/>
      <c r="G29" s="7"/>
    </row>
    <row r="30" spans="1:10" s="1" customFormat="1" ht="45" customHeight="1" x14ac:dyDescent="0.25">
      <c r="A30" s="32">
        <v>21</v>
      </c>
      <c r="B30" s="32" t="s">
        <v>11</v>
      </c>
      <c r="C30" s="37">
        <v>30</v>
      </c>
      <c r="D30" s="42">
        <v>2310</v>
      </c>
      <c r="E30" s="92" t="s">
        <v>14</v>
      </c>
      <c r="F30" s="92"/>
      <c r="G30" s="7"/>
    </row>
    <row r="31" spans="1:10" ht="45" customHeight="1" x14ac:dyDescent="0.25">
      <c r="A31" s="32">
        <v>22</v>
      </c>
      <c r="B31" s="32" t="s">
        <v>11</v>
      </c>
      <c r="C31" s="37">
        <v>30</v>
      </c>
      <c r="D31" s="42">
        <v>2310</v>
      </c>
      <c r="E31" s="92" t="s">
        <v>14</v>
      </c>
      <c r="F31" s="92"/>
      <c r="G31" s="7"/>
    </row>
    <row r="32" spans="1:10" ht="45" customHeight="1" x14ac:dyDescent="0.25">
      <c r="A32" s="32">
        <v>23</v>
      </c>
      <c r="B32" s="32" t="s">
        <v>11</v>
      </c>
      <c r="C32" s="37">
        <v>30</v>
      </c>
      <c r="D32" s="42">
        <v>2310</v>
      </c>
      <c r="E32" s="92" t="s">
        <v>14</v>
      </c>
      <c r="F32" s="92"/>
      <c r="G32" s="7"/>
    </row>
    <row r="33" spans="1:10" ht="45" customHeight="1" x14ac:dyDescent="0.25">
      <c r="A33" s="32">
        <v>24</v>
      </c>
      <c r="B33" s="32" t="s">
        <v>11</v>
      </c>
      <c r="C33" s="34">
        <v>30</v>
      </c>
      <c r="D33" s="42">
        <v>2310</v>
      </c>
      <c r="E33" s="92" t="s">
        <v>14</v>
      </c>
      <c r="F33" s="92"/>
      <c r="G33" s="7"/>
    </row>
    <row r="34" spans="1:10" s="1" customFormat="1" ht="45" customHeight="1" x14ac:dyDescent="0.25">
      <c r="A34" s="32">
        <v>25</v>
      </c>
      <c r="B34" s="32" t="s">
        <v>11</v>
      </c>
      <c r="C34" s="37">
        <v>30</v>
      </c>
      <c r="D34" s="42">
        <v>2310</v>
      </c>
      <c r="E34" s="92" t="s">
        <v>14</v>
      </c>
      <c r="F34" s="92"/>
      <c r="G34" s="7"/>
    </row>
    <row r="35" spans="1:10" s="1" customFormat="1" ht="45" customHeight="1" x14ac:dyDescent="0.25">
      <c r="A35" s="32">
        <v>26</v>
      </c>
      <c r="B35" s="32" t="s">
        <v>11</v>
      </c>
      <c r="C35" s="37">
        <v>15</v>
      </c>
      <c r="D35" s="42">
        <v>466.1</v>
      </c>
      <c r="E35" s="92" t="s">
        <v>15</v>
      </c>
      <c r="F35" s="92"/>
      <c r="G35" s="7"/>
    </row>
    <row r="36" spans="1:10" s="1" customFormat="1" ht="45" customHeight="1" x14ac:dyDescent="0.25">
      <c r="A36" s="32">
        <v>27</v>
      </c>
      <c r="B36" s="32" t="s">
        <v>11</v>
      </c>
      <c r="C36" s="37">
        <v>60</v>
      </c>
      <c r="D36" s="42">
        <v>4620</v>
      </c>
      <c r="E36" s="92" t="s">
        <v>14</v>
      </c>
      <c r="F36" s="92"/>
      <c r="G36" s="7"/>
      <c r="J36" s="35"/>
    </row>
    <row r="37" spans="1:10" s="1" customFormat="1" ht="45" customHeight="1" x14ac:dyDescent="0.25">
      <c r="A37" s="32">
        <v>28</v>
      </c>
      <c r="B37" s="32" t="s">
        <v>11</v>
      </c>
      <c r="C37" s="37">
        <v>460</v>
      </c>
      <c r="D37" s="42">
        <v>35420</v>
      </c>
      <c r="E37" s="92" t="s">
        <v>21</v>
      </c>
      <c r="F37" s="92"/>
      <c r="G37" s="7"/>
      <c r="J37" s="35"/>
    </row>
    <row r="38" spans="1:10" s="1" customFormat="1" ht="45" customHeight="1" x14ac:dyDescent="0.25">
      <c r="A38" s="32">
        <v>29</v>
      </c>
      <c r="B38" s="32" t="s">
        <v>11</v>
      </c>
      <c r="C38" s="37">
        <v>28</v>
      </c>
      <c r="D38" s="42">
        <v>2156</v>
      </c>
      <c r="E38" s="92" t="s">
        <v>14</v>
      </c>
      <c r="F38" s="92"/>
      <c r="G38" s="7"/>
      <c r="J38" s="35"/>
    </row>
    <row r="39" spans="1:10" s="1" customFormat="1" ht="45" customHeight="1" x14ac:dyDescent="0.25">
      <c r="A39" s="32">
        <v>30</v>
      </c>
      <c r="B39" s="32" t="s">
        <v>11</v>
      </c>
      <c r="C39" s="37">
        <v>140</v>
      </c>
      <c r="D39" s="42">
        <v>10780</v>
      </c>
      <c r="E39" s="92" t="s">
        <v>14</v>
      </c>
      <c r="F39" s="92"/>
      <c r="G39" s="7"/>
    </row>
    <row r="40" spans="1:10" s="1" customFormat="1" ht="45" customHeight="1" x14ac:dyDescent="0.25">
      <c r="A40" s="32">
        <v>31</v>
      </c>
      <c r="B40" s="32" t="s">
        <v>11</v>
      </c>
      <c r="C40" s="37">
        <v>20.6</v>
      </c>
      <c r="D40" s="42">
        <v>1586.2</v>
      </c>
      <c r="E40" s="92" t="s">
        <v>14</v>
      </c>
      <c r="F40" s="92"/>
      <c r="G40" s="7"/>
    </row>
    <row r="41" spans="1:10" s="1" customFormat="1" ht="45" customHeight="1" x14ac:dyDescent="0.25">
      <c r="A41" s="32">
        <v>32</v>
      </c>
      <c r="B41" s="32" t="s">
        <v>11</v>
      </c>
      <c r="C41" s="37">
        <v>20.6</v>
      </c>
      <c r="D41" s="42">
        <v>1586.2</v>
      </c>
      <c r="E41" s="92" t="s">
        <v>14</v>
      </c>
      <c r="F41" s="92"/>
      <c r="G41" s="7"/>
    </row>
    <row r="42" spans="1:10" s="1" customFormat="1" ht="45" customHeight="1" x14ac:dyDescent="0.25">
      <c r="A42" s="32">
        <v>33</v>
      </c>
      <c r="B42" s="32" t="s">
        <v>11</v>
      </c>
      <c r="C42" s="37">
        <v>140</v>
      </c>
      <c r="D42" s="42">
        <v>10780</v>
      </c>
      <c r="E42" s="92" t="s">
        <v>14</v>
      </c>
      <c r="F42" s="92"/>
      <c r="G42" s="7"/>
    </row>
    <row r="43" spans="1:10" ht="45" customHeight="1" x14ac:dyDescent="0.25">
      <c r="A43" s="32">
        <v>34</v>
      </c>
      <c r="B43" s="32" t="s">
        <v>11</v>
      </c>
      <c r="C43" s="37">
        <v>15</v>
      </c>
      <c r="D43" s="42">
        <v>466.1</v>
      </c>
      <c r="E43" s="92" t="s">
        <v>15</v>
      </c>
      <c r="F43" s="92"/>
      <c r="G43" s="7"/>
    </row>
    <row r="44" spans="1:10" ht="45" customHeight="1" x14ac:dyDescent="0.25">
      <c r="A44" s="32">
        <v>35</v>
      </c>
      <c r="B44" s="32" t="s">
        <v>11</v>
      </c>
      <c r="C44" s="37">
        <v>15</v>
      </c>
      <c r="D44" s="42">
        <v>466.1</v>
      </c>
      <c r="E44" s="92" t="s">
        <v>15</v>
      </c>
      <c r="F44" s="92"/>
      <c r="G44" s="7"/>
    </row>
    <row r="45" spans="1:10" ht="45" customHeight="1" x14ac:dyDescent="0.25">
      <c r="A45" s="32">
        <v>36</v>
      </c>
      <c r="B45" s="32" t="s">
        <v>11</v>
      </c>
      <c r="C45" s="34">
        <v>15</v>
      </c>
      <c r="D45" s="42">
        <v>466.1</v>
      </c>
      <c r="E45" s="92" t="s">
        <v>15</v>
      </c>
      <c r="F45" s="92"/>
      <c r="G45" s="7"/>
    </row>
    <row r="46" spans="1:10" s="1" customFormat="1" ht="45" customHeight="1" x14ac:dyDescent="0.25">
      <c r="A46" s="32">
        <v>37</v>
      </c>
      <c r="B46" s="32" t="s">
        <v>11</v>
      </c>
      <c r="C46" s="37">
        <v>15</v>
      </c>
      <c r="D46" s="42">
        <v>466.1</v>
      </c>
      <c r="E46" s="92" t="s">
        <v>15</v>
      </c>
      <c r="F46" s="92"/>
      <c r="G46" s="7"/>
    </row>
    <row r="47" spans="1:10" s="1" customFormat="1" ht="45" customHeight="1" x14ac:dyDescent="0.25">
      <c r="A47" s="32">
        <v>38</v>
      </c>
      <c r="B47" s="32" t="s">
        <v>11</v>
      </c>
      <c r="C47" s="37">
        <v>15</v>
      </c>
      <c r="D47" s="42">
        <v>466.1</v>
      </c>
      <c r="E47" s="92" t="s">
        <v>15</v>
      </c>
      <c r="F47" s="92"/>
      <c r="G47" s="7"/>
    </row>
    <row r="48" spans="1:10" s="1" customFormat="1" ht="45" customHeight="1" x14ac:dyDescent="0.25">
      <c r="A48" s="32">
        <v>39</v>
      </c>
      <c r="B48" s="32" t="s">
        <v>11</v>
      </c>
      <c r="C48" s="37">
        <v>20</v>
      </c>
      <c r="D48" s="42">
        <v>1540</v>
      </c>
      <c r="E48" s="92" t="s">
        <v>14</v>
      </c>
      <c r="F48" s="92"/>
      <c r="G48" s="7"/>
      <c r="J48" s="35"/>
    </row>
    <row r="49" spans="1:10" s="1" customFormat="1" ht="45" customHeight="1" x14ac:dyDescent="0.25">
      <c r="A49" s="32">
        <v>40</v>
      </c>
      <c r="B49" s="32" t="s">
        <v>11</v>
      </c>
      <c r="C49" s="37">
        <v>2400</v>
      </c>
      <c r="D49" s="42">
        <v>184800</v>
      </c>
      <c r="E49" s="92" t="s">
        <v>20</v>
      </c>
      <c r="F49" s="92"/>
      <c r="G49" s="7"/>
      <c r="J49" s="35"/>
    </row>
    <row r="50" spans="1:10" s="1" customFormat="1" ht="45" customHeight="1" x14ac:dyDescent="0.25">
      <c r="A50" s="32">
        <v>41</v>
      </c>
      <c r="B50" s="32" t="s">
        <v>11</v>
      </c>
      <c r="C50" s="37">
        <v>149.19999999999999</v>
      </c>
      <c r="D50" s="42">
        <v>11488.4</v>
      </c>
      <c r="E50" s="92" t="s">
        <v>14</v>
      </c>
      <c r="F50" s="92"/>
      <c r="G50" s="7"/>
      <c r="J50" s="35"/>
    </row>
    <row r="51" spans="1:10" x14ac:dyDescent="0.25">
      <c r="B51" s="33" t="s">
        <v>12</v>
      </c>
      <c r="C51" s="35">
        <f>SUM(C10:C50)</f>
        <v>5893.4</v>
      </c>
      <c r="D51" s="35">
        <f>SUM(D10:D50)</f>
        <v>449658.40000000008</v>
      </c>
    </row>
    <row r="56" spans="1:10" ht="49.5" customHeight="1" x14ac:dyDescent="0.25">
      <c r="A56"/>
      <c r="B56"/>
      <c r="C56"/>
      <c r="D56"/>
      <c r="E56"/>
      <c r="F56"/>
      <c r="G56"/>
    </row>
    <row r="57" spans="1:10" ht="49.5" customHeight="1" x14ac:dyDescent="0.25">
      <c r="A57"/>
      <c r="B57"/>
      <c r="C57"/>
      <c r="D57"/>
      <c r="E57"/>
      <c r="F57"/>
      <c r="G57"/>
    </row>
    <row r="58" spans="1:10" ht="45" customHeight="1" x14ac:dyDescent="0.25">
      <c r="A58"/>
      <c r="B58"/>
      <c r="C58"/>
      <c r="D58"/>
      <c r="E58"/>
      <c r="F58"/>
      <c r="G58"/>
    </row>
    <row r="59" spans="1:10" ht="45" customHeight="1" x14ac:dyDescent="0.25">
      <c r="A59"/>
      <c r="B59"/>
      <c r="C59"/>
      <c r="D59"/>
      <c r="E59"/>
      <c r="F59"/>
      <c r="G59"/>
    </row>
    <row r="60" spans="1:10" ht="45" customHeight="1" x14ac:dyDescent="0.25">
      <c r="A60"/>
      <c r="B60"/>
      <c r="C60"/>
      <c r="D60"/>
      <c r="E60"/>
      <c r="F60"/>
      <c r="G60"/>
    </row>
    <row r="61" spans="1:10" x14ac:dyDescent="0.25">
      <c r="A61"/>
      <c r="B61"/>
      <c r="C61"/>
      <c r="D61"/>
      <c r="E61"/>
      <c r="F61"/>
      <c r="G61"/>
    </row>
  </sheetData>
  <autoFilter ref="A10:O51">
    <filterColumn colId="4" showButton="0"/>
  </autoFilter>
  <mergeCells count="44">
    <mergeCell ref="E49:F49"/>
    <mergeCell ref="E50:F50"/>
    <mergeCell ref="E43:F43"/>
    <mergeCell ref="E44:F44"/>
    <mergeCell ref="E45:F45"/>
    <mergeCell ref="E46:F46"/>
    <mergeCell ref="E47:F47"/>
    <mergeCell ref="E48:F48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workbookViewId="0">
      <selection activeCell="E4" sqref="E4"/>
    </sheetView>
  </sheetViews>
  <sheetFormatPr defaultRowHeight="15" x14ac:dyDescent="0.25"/>
  <cols>
    <col min="1" max="1" width="5" style="1" customWidth="1"/>
    <col min="2" max="2" width="24.140625" style="2" customWidth="1"/>
    <col min="3" max="3" width="10.28515625" style="1" customWidth="1"/>
    <col min="4" max="4" width="12.5703125" style="1" customWidth="1"/>
    <col min="5" max="5" width="13.140625" style="3" customWidth="1"/>
    <col min="6" max="6" width="29.42578125" style="1" customWidth="1"/>
    <col min="7" max="7" width="7.28515625" style="1" customWidth="1"/>
  </cols>
  <sheetData>
    <row r="1" spans="1:15" s="1" customFormat="1" ht="45" customHeight="1" thickBot="1" x14ac:dyDescent="0.3">
      <c r="A1" s="93" t="s">
        <v>32</v>
      </c>
      <c r="B1" s="93"/>
      <c r="C1" s="93"/>
      <c r="D1" s="93"/>
      <c r="E1" s="93"/>
      <c r="F1" s="93"/>
      <c r="G1" s="93"/>
    </row>
    <row r="2" spans="1:15" s="1" customFormat="1" ht="15" customHeight="1" x14ac:dyDescent="0.25">
      <c r="A2" s="9"/>
      <c r="B2" s="10"/>
      <c r="C2" s="11" t="s">
        <v>16</v>
      </c>
      <c r="D2" s="11" t="s">
        <v>18</v>
      </c>
      <c r="E2" s="11" t="s">
        <v>17</v>
      </c>
      <c r="F2" s="11" t="s">
        <v>19</v>
      </c>
      <c r="G2" s="12"/>
    </row>
    <row r="3" spans="1:15" s="4" customFormat="1" ht="31.5" customHeight="1" x14ac:dyDescent="0.25">
      <c r="A3" s="6" t="s">
        <v>0</v>
      </c>
      <c r="B3" s="13" t="s">
        <v>1</v>
      </c>
      <c r="C3" s="5" t="s">
        <v>13</v>
      </c>
      <c r="D3" s="5" t="s">
        <v>22</v>
      </c>
      <c r="E3" s="5" t="s">
        <v>2</v>
      </c>
      <c r="F3" s="5" t="s">
        <v>3</v>
      </c>
      <c r="G3" s="14" t="s">
        <v>23</v>
      </c>
    </row>
    <row r="4" spans="1:15" s="1" customFormat="1" ht="38.25" x14ac:dyDescent="0.25">
      <c r="A4" s="15">
        <v>1</v>
      </c>
      <c r="B4" s="16" t="s">
        <v>4</v>
      </c>
      <c r="C4" s="17">
        <f>291+41</f>
        <v>332</v>
      </c>
      <c r="D4" s="18" t="s">
        <v>5</v>
      </c>
      <c r="E4" s="18">
        <v>31</v>
      </c>
      <c r="F4" s="18">
        <v>320</v>
      </c>
      <c r="G4" s="19" t="s">
        <v>5</v>
      </c>
      <c r="J4" s="43"/>
      <c r="K4" s="43"/>
      <c r="L4" s="43"/>
      <c r="M4" s="43"/>
      <c r="N4" s="43"/>
      <c r="O4" s="43"/>
    </row>
    <row r="5" spans="1:15" s="1" customFormat="1" ht="35.25" customHeight="1" thickBot="1" x14ac:dyDescent="0.3">
      <c r="A5" s="20">
        <v>2</v>
      </c>
      <c r="B5" s="21" t="s">
        <v>6</v>
      </c>
      <c r="C5" s="22">
        <f>8707+8915.6</f>
        <v>17622.599999999999</v>
      </c>
      <c r="D5" s="23" t="s">
        <v>5</v>
      </c>
      <c r="E5" s="23">
        <v>3935.6</v>
      </c>
      <c r="F5" s="22">
        <v>11654.6</v>
      </c>
      <c r="G5" s="24" t="s">
        <v>5</v>
      </c>
      <c r="J5" s="44"/>
      <c r="K5" s="44"/>
      <c r="L5" s="44"/>
      <c r="M5" s="44"/>
      <c r="N5" s="43"/>
      <c r="O5" s="43"/>
    </row>
    <row r="6" spans="1:15" s="1" customFormat="1" ht="11.25" customHeight="1" x14ac:dyDescent="0.25">
      <c r="A6" s="25"/>
      <c r="B6" s="26"/>
      <c r="C6" s="27"/>
      <c r="D6" s="28"/>
      <c r="E6" s="28"/>
      <c r="F6" s="28"/>
      <c r="G6" s="27"/>
    </row>
    <row r="7" spans="1:15" s="1" customFormat="1" x14ac:dyDescent="0.25">
      <c r="A7" s="94" t="s">
        <v>33</v>
      </c>
      <c r="B7" s="94"/>
      <c r="C7" s="94"/>
      <c r="D7" s="94"/>
      <c r="E7" s="94"/>
      <c r="F7" s="94"/>
      <c r="G7" s="94"/>
    </row>
    <row r="8" spans="1:15" s="1" customFormat="1" ht="6.75" customHeight="1" x14ac:dyDescent="0.25">
      <c r="A8" s="29"/>
      <c r="B8" s="30"/>
      <c r="C8" s="29"/>
      <c r="D8" s="29"/>
      <c r="E8" s="31"/>
      <c r="F8" s="29"/>
      <c r="G8" s="29"/>
    </row>
    <row r="9" spans="1:15" s="1" customFormat="1" ht="27.75" customHeight="1" x14ac:dyDescent="0.25">
      <c r="A9" s="5" t="s">
        <v>0</v>
      </c>
      <c r="B9" s="5" t="s">
        <v>7</v>
      </c>
      <c r="C9" s="5" t="s">
        <v>8</v>
      </c>
      <c r="D9" s="5" t="s">
        <v>9</v>
      </c>
      <c r="E9" s="95" t="s">
        <v>10</v>
      </c>
      <c r="F9" s="96"/>
      <c r="G9" s="5" t="s">
        <v>23</v>
      </c>
      <c r="M9" s="36"/>
    </row>
    <row r="10" spans="1:15" s="1" customFormat="1" ht="45" customHeight="1" x14ac:dyDescent="0.25">
      <c r="A10" s="32">
        <v>1</v>
      </c>
      <c r="B10" s="32" t="s">
        <v>11</v>
      </c>
      <c r="C10" s="37">
        <v>15</v>
      </c>
      <c r="D10" s="42">
        <v>466.1</v>
      </c>
      <c r="E10" s="92" t="s">
        <v>15</v>
      </c>
      <c r="F10" s="92"/>
      <c r="G10" s="7"/>
    </row>
    <row r="11" spans="1:15" s="1" customFormat="1" ht="45" customHeight="1" x14ac:dyDescent="0.25">
      <c r="A11" s="32">
        <v>2</v>
      </c>
      <c r="B11" s="32" t="s">
        <v>11</v>
      </c>
      <c r="C11" s="37">
        <v>15</v>
      </c>
      <c r="D11" s="42">
        <v>466.1</v>
      </c>
      <c r="E11" s="92" t="s">
        <v>15</v>
      </c>
      <c r="F11" s="92"/>
      <c r="G11" s="7"/>
    </row>
    <row r="12" spans="1:15" s="1" customFormat="1" ht="45" customHeight="1" x14ac:dyDescent="0.25">
      <c r="A12" s="32">
        <v>3</v>
      </c>
      <c r="B12" s="32" t="s">
        <v>11</v>
      </c>
      <c r="C12" s="37">
        <v>15</v>
      </c>
      <c r="D12" s="42">
        <v>466.1</v>
      </c>
      <c r="E12" s="92" t="s">
        <v>15</v>
      </c>
      <c r="F12" s="92"/>
      <c r="G12" s="7"/>
      <c r="J12" s="35"/>
    </row>
    <row r="13" spans="1:15" s="1" customFormat="1" ht="45" customHeight="1" x14ac:dyDescent="0.25">
      <c r="A13" s="32">
        <v>4</v>
      </c>
      <c r="B13" s="32" t="s">
        <v>11</v>
      </c>
      <c r="C13" s="37">
        <v>15</v>
      </c>
      <c r="D13" s="42">
        <v>466.1</v>
      </c>
      <c r="E13" s="92" t="s">
        <v>15</v>
      </c>
      <c r="F13" s="92"/>
      <c r="G13" s="7"/>
      <c r="J13" s="35"/>
    </row>
    <row r="14" spans="1:15" s="1" customFormat="1" ht="45" customHeight="1" x14ac:dyDescent="0.25">
      <c r="A14" s="32">
        <v>5</v>
      </c>
      <c r="B14" s="32" t="s">
        <v>11</v>
      </c>
      <c r="C14" s="37">
        <v>15</v>
      </c>
      <c r="D14" s="42">
        <v>466.1</v>
      </c>
      <c r="E14" s="92" t="s">
        <v>15</v>
      </c>
      <c r="F14" s="92"/>
      <c r="G14" s="7"/>
      <c r="J14" s="35"/>
    </row>
    <row r="15" spans="1:15" s="1" customFormat="1" ht="45" customHeight="1" x14ac:dyDescent="0.25">
      <c r="A15" s="32">
        <v>6</v>
      </c>
      <c r="B15" s="32" t="s">
        <v>11</v>
      </c>
      <c r="C15" s="37">
        <v>10</v>
      </c>
      <c r="D15" s="42">
        <v>466.1</v>
      </c>
      <c r="E15" s="92" t="s">
        <v>15</v>
      </c>
      <c r="F15" s="92"/>
      <c r="G15" s="7"/>
    </row>
    <row r="16" spans="1:15" s="1" customFormat="1" ht="45" customHeight="1" x14ac:dyDescent="0.25">
      <c r="A16" s="32">
        <v>7</v>
      </c>
      <c r="B16" s="32" t="s">
        <v>11</v>
      </c>
      <c r="C16" s="37">
        <v>10</v>
      </c>
      <c r="D16" s="42">
        <v>466.1</v>
      </c>
      <c r="E16" s="92" t="s">
        <v>15</v>
      </c>
      <c r="F16" s="92"/>
      <c r="G16" s="7"/>
    </row>
    <row r="17" spans="1:10" s="1" customFormat="1" ht="45" customHeight="1" x14ac:dyDescent="0.25">
      <c r="A17" s="32">
        <v>8</v>
      </c>
      <c r="B17" s="32" t="s">
        <v>11</v>
      </c>
      <c r="C17" s="37">
        <v>10</v>
      </c>
      <c r="D17" s="42">
        <v>466.1</v>
      </c>
      <c r="E17" s="92" t="s">
        <v>15</v>
      </c>
      <c r="F17" s="92"/>
      <c r="G17" s="7"/>
    </row>
    <row r="18" spans="1:10" s="1" customFormat="1" ht="45" customHeight="1" x14ac:dyDescent="0.25">
      <c r="A18" s="32">
        <v>9</v>
      </c>
      <c r="B18" s="32" t="s">
        <v>11</v>
      </c>
      <c r="C18" s="37">
        <v>15</v>
      </c>
      <c r="D18" s="42">
        <v>466.1</v>
      </c>
      <c r="E18" s="92" t="s">
        <v>15</v>
      </c>
      <c r="F18" s="92"/>
      <c r="G18" s="7"/>
    </row>
    <row r="19" spans="1:10" ht="45" customHeight="1" x14ac:dyDescent="0.25">
      <c r="A19" s="32">
        <v>10</v>
      </c>
      <c r="B19" s="32" t="s">
        <v>11</v>
      </c>
      <c r="C19" s="37">
        <v>15</v>
      </c>
      <c r="D19" s="42">
        <v>466.1</v>
      </c>
      <c r="E19" s="92" t="s">
        <v>15</v>
      </c>
      <c r="F19" s="92"/>
      <c r="G19" s="7"/>
    </row>
    <row r="20" spans="1:10" ht="45" customHeight="1" x14ac:dyDescent="0.25">
      <c r="A20" s="32">
        <v>11</v>
      </c>
      <c r="B20" s="32" t="s">
        <v>11</v>
      </c>
      <c r="C20" s="37">
        <v>140</v>
      </c>
      <c r="D20" s="42">
        <v>10780</v>
      </c>
      <c r="E20" s="92" t="s">
        <v>14</v>
      </c>
      <c r="F20" s="92"/>
      <c r="G20" s="7"/>
    </row>
    <row r="21" spans="1:10" ht="45" customHeight="1" x14ac:dyDescent="0.25">
      <c r="A21" s="32">
        <v>12</v>
      </c>
      <c r="B21" s="32" t="s">
        <v>11</v>
      </c>
      <c r="C21" s="34">
        <v>50</v>
      </c>
      <c r="D21" s="42">
        <v>3850</v>
      </c>
      <c r="E21" s="92" t="s">
        <v>14</v>
      </c>
      <c r="F21" s="92"/>
      <c r="G21" s="7"/>
    </row>
    <row r="22" spans="1:10" s="1" customFormat="1" ht="45" customHeight="1" x14ac:dyDescent="0.25">
      <c r="A22" s="32">
        <v>13</v>
      </c>
      <c r="B22" s="32" t="s">
        <v>11</v>
      </c>
      <c r="C22" s="37">
        <v>30</v>
      </c>
      <c r="D22" s="42">
        <v>2310</v>
      </c>
      <c r="E22" s="92" t="s">
        <v>14</v>
      </c>
      <c r="F22" s="92"/>
      <c r="G22" s="7"/>
    </row>
    <row r="23" spans="1:10" s="1" customFormat="1" ht="45" customHeight="1" x14ac:dyDescent="0.25">
      <c r="A23" s="32">
        <v>14</v>
      </c>
      <c r="B23" s="32" t="s">
        <v>11</v>
      </c>
      <c r="C23" s="37">
        <v>30</v>
      </c>
      <c r="D23" s="42">
        <v>2310</v>
      </c>
      <c r="E23" s="92" t="s">
        <v>14</v>
      </c>
      <c r="F23" s="92"/>
      <c r="G23" s="7"/>
    </row>
    <row r="24" spans="1:10" s="1" customFormat="1" ht="45" customHeight="1" x14ac:dyDescent="0.25">
      <c r="A24" s="32">
        <v>15</v>
      </c>
      <c r="B24" s="32" t="s">
        <v>11</v>
      </c>
      <c r="C24" s="37">
        <v>30</v>
      </c>
      <c r="D24" s="42">
        <v>2310</v>
      </c>
      <c r="E24" s="92" t="s">
        <v>14</v>
      </c>
      <c r="F24" s="92"/>
      <c r="G24" s="7"/>
      <c r="J24" s="35"/>
    </row>
    <row r="25" spans="1:10" s="1" customFormat="1" ht="45" customHeight="1" x14ac:dyDescent="0.25">
      <c r="A25" s="32">
        <v>16</v>
      </c>
      <c r="B25" s="32" t="s">
        <v>11</v>
      </c>
      <c r="C25" s="37">
        <v>70</v>
      </c>
      <c r="D25" s="42">
        <v>5390</v>
      </c>
      <c r="E25" s="92" t="s">
        <v>14</v>
      </c>
      <c r="F25" s="92"/>
      <c r="G25" s="7"/>
      <c r="J25" s="35"/>
    </row>
    <row r="26" spans="1:10" s="1" customFormat="1" ht="45" customHeight="1" x14ac:dyDescent="0.25">
      <c r="A26" s="32">
        <v>17</v>
      </c>
      <c r="B26" s="32" t="s">
        <v>11</v>
      </c>
      <c r="C26" s="37">
        <v>30</v>
      </c>
      <c r="D26" s="42">
        <v>2310</v>
      </c>
      <c r="E26" s="92" t="s">
        <v>14</v>
      </c>
      <c r="F26" s="92"/>
      <c r="G26" s="7"/>
      <c r="J26" s="35"/>
    </row>
    <row r="27" spans="1:10" s="1" customFormat="1" ht="45" customHeight="1" x14ac:dyDescent="0.25">
      <c r="A27" s="32">
        <v>18</v>
      </c>
      <c r="B27" s="32" t="s">
        <v>11</v>
      </c>
      <c r="C27" s="37">
        <v>20</v>
      </c>
      <c r="D27" s="42">
        <v>1540</v>
      </c>
      <c r="E27" s="92" t="s">
        <v>14</v>
      </c>
      <c r="F27" s="92"/>
      <c r="G27" s="7"/>
    </row>
    <row r="28" spans="1:10" s="1" customFormat="1" ht="45" customHeight="1" x14ac:dyDescent="0.25">
      <c r="A28" s="32">
        <v>19</v>
      </c>
      <c r="B28" s="32" t="s">
        <v>11</v>
      </c>
      <c r="C28" s="37">
        <v>140</v>
      </c>
      <c r="D28" s="42">
        <v>10780</v>
      </c>
      <c r="E28" s="92" t="s">
        <v>14</v>
      </c>
      <c r="F28" s="92"/>
      <c r="G28" s="7"/>
    </row>
    <row r="29" spans="1:10" s="1" customFormat="1" ht="45" customHeight="1" x14ac:dyDescent="0.25">
      <c r="A29" s="32">
        <v>20</v>
      </c>
      <c r="B29" s="32" t="s">
        <v>11</v>
      </c>
      <c r="C29" s="37">
        <v>30</v>
      </c>
      <c r="D29" s="42">
        <v>2310</v>
      </c>
      <c r="E29" s="92" t="s">
        <v>14</v>
      </c>
      <c r="F29" s="92"/>
      <c r="G29" s="7"/>
    </row>
    <row r="30" spans="1:10" s="1" customFormat="1" ht="45" customHeight="1" x14ac:dyDescent="0.25">
      <c r="A30" s="32">
        <v>21</v>
      </c>
      <c r="B30" s="32" t="s">
        <v>11</v>
      </c>
      <c r="C30" s="37">
        <v>20</v>
      </c>
      <c r="D30" s="42">
        <v>1540</v>
      </c>
      <c r="E30" s="92" t="s">
        <v>14</v>
      </c>
      <c r="F30" s="92"/>
      <c r="G30" s="7"/>
    </row>
    <row r="31" spans="1:10" ht="45" customHeight="1" x14ac:dyDescent="0.25">
      <c r="A31" s="32">
        <v>22</v>
      </c>
      <c r="B31" s="32" t="s">
        <v>11</v>
      </c>
      <c r="C31" s="37">
        <v>20.6</v>
      </c>
      <c r="D31" s="42">
        <v>1586.2</v>
      </c>
      <c r="E31" s="92" t="s">
        <v>14</v>
      </c>
      <c r="F31" s="92"/>
      <c r="G31" s="7"/>
    </row>
    <row r="32" spans="1:10" ht="45" customHeight="1" x14ac:dyDescent="0.25">
      <c r="A32" s="32">
        <v>23</v>
      </c>
      <c r="B32" s="32" t="s">
        <v>11</v>
      </c>
      <c r="C32" s="37">
        <v>30</v>
      </c>
      <c r="D32" s="42">
        <v>2310</v>
      </c>
      <c r="E32" s="92" t="s">
        <v>14</v>
      </c>
      <c r="F32" s="92"/>
      <c r="G32" s="7"/>
    </row>
    <row r="33" spans="1:10" ht="45" customHeight="1" x14ac:dyDescent="0.25">
      <c r="A33" s="32">
        <v>24</v>
      </c>
      <c r="B33" s="32" t="s">
        <v>11</v>
      </c>
      <c r="C33" s="34">
        <v>30</v>
      </c>
      <c r="D33" s="42">
        <v>2310</v>
      </c>
      <c r="E33" s="92" t="s">
        <v>14</v>
      </c>
      <c r="F33" s="92"/>
      <c r="G33" s="7"/>
    </row>
    <row r="34" spans="1:10" s="1" customFormat="1" ht="45" customHeight="1" x14ac:dyDescent="0.25">
      <c r="A34" s="32">
        <v>25</v>
      </c>
      <c r="B34" s="32" t="s">
        <v>11</v>
      </c>
      <c r="C34" s="37">
        <v>90</v>
      </c>
      <c r="D34" s="42">
        <v>6930</v>
      </c>
      <c r="E34" s="92" t="s">
        <v>14</v>
      </c>
      <c r="F34" s="92"/>
      <c r="G34" s="7"/>
    </row>
    <row r="35" spans="1:10" s="1" customFormat="1" ht="45" customHeight="1" x14ac:dyDescent="0.25">
      <c r="A35" s="32">
        <v>26</v>
      </c>
      <c r="B35" s="32" t="s">
        <v>11</v>
      </c>
      <c r="C35" s="37">
        <v>140</v>
      </c>
      <c r="D35" s="42">
        <v>10780</v>
      </c>
      <c r="E35" s="92" t="s">
        <v>14</v>
      </c>
      <c r="F35" s="92"/>
      <c r="G35" s="7"/>
    </row>
    <row r="36" spans="1:10" s="1" customFormat="1" ht="45" customHeight="1" x14ac:dyDescent="0.25">
      <c r="A36" s="32">
        <v>27</v>
      </c>
      <c r="B36" s="32" t="s">
        <v>11</v>
      </c>
      <c r="C36" s="37">
        <v>140</v>
      </c>
      <c r="D36" s="42">
        <v>10780</v>
      </c>
      <c r="E36" s="92" t="s">
        <v>14</v>
      </c>
      <c r="F36" s="92"/>
      <c r="G36" s="7"/>
      <c r="J36" s="35"/>
    </row>
    <row r="37" spans="1:10" s="1" customFormat="1" ht="45" customHeight="1" x14ac:dyDescent="0.25">
      <c r="A37" s="32">
        <v>28</v>
      </c>
      <c r="B37" s="32" t="s">
        <v>11</v>
      </c>
      <c r="C37" s="37">
        <v>140</v>
      </c>
      <c r="D37" s="42">
        <v>10780</v>
      </c>
      <c r="E37" s="92" t="s">
        <v>14</v>
      </c>
      <c r="F37" s="92"/>
      <c r="G37" s="7"/>
      <c r="J37" s="35"/>
    </row>
    <row r="38" spans="1:10" s="1" customFormat="1" ht="45" customHeight="1" x14ac:dyDescent="0.25">
      <c r="A38" s="32">
        <v>29</v>
      </c>
      <c r="B38" s="32" t="s">
        <v>11</v>
      </c>
      <c r="C38" s="37">
        <v>360</v>
      </c>
      <c r="D38" s="42">
        <v>27720</v>
      </c>
      <c r="E38" s="92" t="s">
        <v>21</v>
      </c>
      <c r="F38" s="92"/>
      <c r="G38" s="7"/>
      <c r="J38" s="35"/>
    </row>
    <row r="39" spans="1:10" s="1" customFormat="1" ht="45" customHeight="1" x14ac:dyDescent="0.25">
      <c r="A39" s="32">
        <v>30</v>
      </c>
      <c r="B39" s="32" t="s">
        <v>11</v>
      </c>
      <c r="C39" s="37">
        <v>460</v>
      </c>
      <c r="D39" s="42">
        <v>35420</v>
      </c>
      <c r="E39" s="92" t="s">
        <v>21</v>
      </c>
      <c r="F39" s="92"/>
      <c r="G39" s="7"/>
    </row>
    <row r="40" spans="1:10" s="1" customFormat="1" ht="45" customHeight="1" x14ac:dyDescent="0.25">
      <c r="A40" s="32">
        <v>31</v>
      </c>
      <c r="B40" s="32" t="s">
        <v>11</v>
      </c>
      <c r="C40" s="37">
        <v>1800</v>
      </c>
      <c r="D40" s="42">
        <v>138600</v>
      </c>
      <c r="E40" s="92" t="s">
        <v>20</v>
      </c>
      <c r="F40" s="92"/>
      <c r="G40" s="7"/>
    </row>
    <row r="41" spans="1:10" x14ac:dyDescent="0.25">
      <c r="B41" s="33" t="s">
        <v>12</v>
      </c>
      <c r="C41" s="35">
        <f>SUM(C10:C40)</f>
        <v>3935.6</v>
      </c>
      <c r="D41" s="35">
        <f>SUM(D10:D40)</f>
        <v>297307.2</v>
      </c>
    </row>
    <row r="46" spans="1:10" ht="49.5" customHeight="1" x14ac:dyDescent="0.25">
      <c r="A46"/>
      <c r="B46"/>
      <c r="C46"/>
      <c r="D46"/>
      <c r="E46"/>
      <c r="F46"/>
      <c r="G46"/>
    </row>
    <row r="47" spans="1:10" ht="49.5" customHeight="1" x14ac:dyDescent="0.25">
      <c r="A47"/>
      <c r="B47"/>
      <c r="C47"/>
      <c r="D47"/>
      <c r="E47"/>
      <c r="F47"/>
      <c r="G47"/>
    </row>
    <row r="48" spans="1:10" ht="45" customHeight="1" x14ac:dyDescent="0.25">
      <c r="A48"/>
      <c r="B48"/>
      <c r="C48"/>
      <c r="D48"/>
      <c r="E48"/>
      <c r="F48"/>
      <c r="G48"/>
    </row>
    <row r="49" spans="1:7" ht="45" customHeight="1" x14ac:dyDescent="0.25">
      <c r="A49"/>
      <c r="B49"/>
      <c r="C49"/>
      <c r="D49"/>
      <c r="E49"/>
      <c r="F49"/>
      <c r="G49"/>
    </row>
    <row r="50" spans="1:7" ht="45" customHeight="1" x14ac:dyDescent="0.25">
      <c r="A50"/>
      <c r="B50"/>
      <c r="C50"/>
      <c r="D50"/>
      <c r="E50"/>
      <c r="F50"/>
      <c r="G50"/>
    </row>
    <row r="51" spans="1:7" x14ac:dyDescent="0.25">
      <c r="A51"/>
      <c r="B51"/>
      <c r="C51"/>
      <c r="D51"/>
      <c r="E51"/>
      <c r="F51"/>
      <c r="G51"/>
    </row>
  </sheetData>
  <mergeCells count="34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8:F38"/>
    <mergeCell ref="E39:F39"/>
    <mergeCell ref="E40:F40"/>
    <mergeCell ref="E31:F31"/>
    <mergeCell ref="E32:F32"/>
    <mergeCell ref="E33:F33"/>
    <mergeCell ref="E34:F34"/>
    <mergeCell ref="E35:F35"/>
    <mergeCell ref="E36:F36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zoomScaleNormal="100" workbookViewId="0">
      <selection activeCell="E4" sqref="E4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34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f>48+308</f>
        <v>356</v>
      </c>
      <c r="D4" s="18" t="s">
        <v>5</v>
      </c>
      <c r="E4" s="18">
        <v>27</v>
      </c>
      <c r="F4" s="18">
        <v>333</v>
      </c>
      <c r="G4" s="19" t="s">
        <v>5</v>
      </c>
      <c r="H4" s="79">
        <f>C4+'май 2018'!C4+'апрель 2018 '!C4</f>
        <v>1002</v>
      </c>
      <c r="I4" s="81">
        <f>E4+'май 2018'!E4+'апрель 2018 '!E4</f>
        <v>99</v>
      </c>
      <c r="J4" s="77">
        <f>F4+'май 2018'!F4+'апрель 2018 '!F4</f>
        <v>945</v>
      </c>
      <c r="K4" s="58"/>
      <c r="L4" s="58"/>
      <c r="M4" s="58"/>
      <c r="N4" s="58"/>
      <c r="O4" s="58"/>
    </row>
    <row r="5" spans="1:15" s="47" customFormat="1" ht="35.25" customHeight="1" thickBot="1" x14ac:dyDescent="0.3">
      <c r="A5" s="59">
        <v>2</v>
      </c>
      <c r="B5" s="21" t="s">
        <v>6</v>
      </c>
      <c r="C5" s="46">
        <f>4767.2+9644.29</f>
        <v>14411.490000000002</v>
      </c>
      <c r="D5" s="46" t="s">
        <v>5</v>
      </c>
      <c r="E5" s="46">
        <f>3563</f>
        <v>3563</v>
      </c>
      <c r="F5" s="22">
        <v>11994.89</v>
      </c>
      <c r="G5" s="24" t="s">
        <v>5</v>
      </c>
      <c r="H5" s="80">
        <f>C5+'май 2018'!C5+'апрель 2018 '!C5</f>
        <v>46730.49</v>
      </c>
      <c r="I5" s="82">
        <f>E5+'май 2018'!E5+'апрель 2018 '!E5</f>
        <v>13392</v>
      </c>
      <c r="J5" s="78">
        <f>F5+'май 2018'!F5+'апрель 2018 '!F5</f>
        <v>34804.39</v>
      </c>
      <c r="K5" s="61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</row>
    <row r="7" spans="1:15" s="47" customFormat="1" x14ac:dyDescent="0.25">
      <c r="A7" s="99" t="s">
        <v>35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47" customFormat="1" ht="45" customHeight="1" x14ac:dyDescent="0.25">
      <c r="A10" s="32">
        <v>1</v>
      </c>
      <c r="B10" s="32" t="s">
        <v>11</v>
      </c>
      <c r="C10" s="34">
        <v>10</v>
      </c>
      <c r="D10" s="69">
        <v>466.1</v>
      </c>
      <c r="E10" s="92" t="s">
        <v>15</v>
      </c>
      <c r="F10" s="92"/>
      <c r="G10" s="70"/>
    </row>
    <row r="11" spans="1:15" s="47" customFormat="1" ht="45" customHeight="1" x14ac:dyDescent="0.25">
      <c r="A11" s="32">
        <v>2</v>
      </c>
      <c r="B11" s="32" t="s">
        <v>11</v>
      </c>
      <c r="C11" s="34">
        <v>15</v>
      </c>
      <c r="D11" s="69">
        <v>466.1</v>
      </c>
      <c r="E11" s="92" t="s">
        <v>15</v>
      </c>
      <c r="F11" s="92"/>
      <c r="G11" s="70"/>
    </row>
    <row r="12" spans="1:15" s="47" customFormat="1" ht="45" customHeight="1" x14ac:dyDescent="0.25">
      <c r="A12" s="32">
        <v>3</v>
      </c>
      <c r="B12" s="32" t="s">
        <v>11</v>
      </c>
      <c r="C12" s="34">
        <v>15</v>
      </c>
      <c r="D12" s="69">
        <v>466.1</v>
      </c>
      <c r="E12" s="92" t="s">
        <v>15</v>
      </c>
      <c r="F12" s="92"/>
      <c r="G12" s="70"/>
      <c r="J12" s="71"/>
    </row>
    <row r="13" spans="1:15" s="47" customFormat="1" ht="45" customHeight="1" x14ac:dyDescent="0.25">
      <c r="A13" s="32">
        <v>4</v>
      </c>
      <c r="B13" s="32" t="s">
        <v>11</v>
      </c>
      <c r="C13" s="34">
        <v>15</v>
      </c>
      <c r="D13" s="69">
        <v>466.1</v>
      </c>
      <c r="E13" s="92" t="s">
        <v>15</v>
      </c>
      <c r="F13" s="92"/>
      <c r="G13" s="70"/>
      <c r="J13" s="71"/>
    </row>
    <row r="14" spans="1:15" s="47" customFormat="1" ht="45" customHeight="1" x14ac:dyDescent="0.25">
      <c r="A14" s="32">
        <v>5</v>
      </c>
      <c r="B14" s="32" t="s">
        <v>11</v>
      </c>
      <c r="C14" s="34">
        <v>15</v>
      </c>
      <c r="D14" s="69">
        <v>466.1</v>
      </c>
      <c r="E14" s="92" t="s">
        <v>15</v>
      </c>
      <c r="F14" s="92"/>
      <c r="G14" s="70"/>
      <c r="J14" s="71"/>
    </row>
    <row r="15" spans="1:15" s="47" customFormat="1" ht="45" customHeight="1" x14ac:dyDescent="0.25">
      <c r="A15" s="32">
        <v>6</v>
      </c>
      <c r="B15" s="32" t="s">
        <v>11</v>
      </c>
      <c r="C15" s="34">
        <v>15</v>
      </c>
      <c r="D15" s="69">
        <v>466.1</v>
      </c>
      <c r="E15" s="92" t="s">
        <v>15</v>
      </c>
      <c r="F15" s="92"/>
      <c r="G15" s="70"/>
    </row>
    <row r="16" spans="1:15" s="47" customFormat="1" ht="45" customHeight="1" x14ac:dyDescent="0.25">
      <c r="A16" s="32">
        <v>7</v>
      </c>
      <c r="B16" s="32" t="s">
        <v>11</v>
      </c>
      <c r="C16" s="34">
        <v>5</v>
      </c>
      <c r="D16" s="69">
        <v>466.1</v>
      </c>
      <c r="E16" s="92" t="s">
        <v>15</v>
      </c>
      <c r="F16" s="92"/>
      <c r="G16" s="70"/>
    </row>
    <row r="17" spans="1:10" s="47" customFormat="1" ht="45" customHeight="1" x14ac:dyDescent="0.25">
      <c r="A17" s="32">
        <v>8</v>
      </c>
      <c r="B17" s="32" t="s">
        <v>11</v>
      </c>
      <c r="C17" s="34">
        <v>15</v>
      </c>
      <c r="D17" s="69">
        <v>466.1</v>
      </c>
      <c r="E17" s="92" t="s">
        <v>15</v>
      </c>
      <c r="F17" s="92"/>
      <c r="G17" s="70"/>
    </row>
    <row r="18" spans="1:10" s="47" customFormat="1" ht="45" customHeight="1" x14ac:dyDescent="0.25">
      <c r="A18" s="32">
        <v>9</v>
      </c>
      <c r="B18" s="32" t="s">
        <v>11</v>
      </c>
      <c r="C18" s="34">
        <v>100</v>
      </c>
      <c r="D18" s="69">
        <v>7700</v>
      </c>
      <c r="E18" s="92" t="s">
        <v>14</v>
      </c>
      <c r="F18" s="92"/>
      <c r="G18" s="70"/>
    </row>
    <row r="19" spans="1:10" ht="45" customHeight="1" x14ac:dyDescent="0.25">
      <c r="A19" s="32">
        <v>10</v>
      </c>
      <c r="B19" s="32" t="s">
        <v>11</v>
      </c>
      <c r="C19" s="34">
        <v>50</v>
      </c>
      <c r="D19" s="69">
        <v>3850</v>
      </c>
      <c r="E19" s="92" t="s">
        <v>14</v>
      </c>
      <c r="F19" s="92"/>
      <c r="G19" s="70"/>
    </row>
    <row r="20" spans="1:10" ht="45" customHeight="1" x14ac:dyDescent="0.25">
      <c r="A20" s="32">
        <v>11</v>
      </c>
      <c r="B20" s="32" t="s">
        <v>11</v>
      </c>
      <c r="C20" s="34">
        <v>40</v>
      </c>
      <c r="D20" s="69">
        <v>3080</v>
      </c>
      <c r="E20" s="92" t="s">
        <v>14</v>
      </c>
      <c r="F20" s="92"/>
      <c r="G20" s="70"/>
    </row>
    <row r="21" spans="1:10" ht="45" customHeight="1" x14ac:dyDescent="0.25">
      <c r="A21" s="32">
        <v>12</v>
      </c>
      <c r="B21" s="32" t="s">
        <v>11</v>
      </c>
      <c r="C21" s="34">
        <v>30</v>
      </c>
      <c r="D21" s="69">
        <v>2310</v>
      </c>
      <c r="E21" s="92" t="s">
        <v>14</v>
      </c>
      <c r="F21" s="92"/>
      <c r="G21" s="70"/>
    </row>
    <row r="22" spans="1:10" s="47" customFormat="1" ht="45" customHeight="1" x14ac:dyDescent="0.25">
      <c r="A22" s="32">
        <v>13</v>
      </c>
      <c r="B22" s="32" t="s">
        <v>11</v>
      </c>
      <c r="C22" s="34">
        <v>70</v>
      </c>
      <c r="D22" s="69">
        <v>5390</v>
      </c>
      <c r="E22" s="92" t="s">
        <v>14</v>
      </c>
      <c r="F22" s="92"/>
      <c r="G22" s="70"/>
    </row>
    <row r="23" spans="1:10" s="47" customFormat="1" ht="45" customHeight="1" x14ac:dyDescent="0.25">
      <c r="A23" s="32">
        <v>14</v>
      </c>
      <c r="B23" s="32" t="s">
        <v>11</v>
      </c>
      <c r="C23" s="34">
        <v>150</v>
      </c>
      <c r="D23" s="69">
        <v>11550</v>
      </c>
      <c r="E23" s="92" t="s">
        <v>14</v>
      </c>
      <c r="F23" s="92"/>
      <c r="G23" s="70"/>
    </row>
    <row r="24" spans="1:10" s="47" customFormat="1" ht="45" customHeight="1" x14ac:dyDescent="0.25">
      <c r="A24" s="32">
        <v>15</v>
      </c>
      <c r="B24" s="32" t="s">
        <v>11</v>
      </c>
      <c r="C24" s="34">
        <v>30</v>
      </c>
      <c r="D24" s="69">
        <v>2310</v>
      </c>
      <c r="E24" s="92" t="s">
        <v>14</v>
      </c>
      <c r="F24" s="92"/>
      <c r="G24" s="70"/>
      <c r="J24" s="71"/>
    </row>
    <row r="25" spans="1:10" s="47" customFormat="1" ht="45" customHeight="1" x14ac:dyDescent="0.25">
      <c r="A25" s="32">
        <v>16</v>
      </c>
      <c r="B25" s="32" t="s">
        <v>11</v>
      </c>
      <c r="C25" s="34">
        <v>30</v>
      </c>
      <c r="D25" s="69">
        <v>2310</v>
      </c>
      <c r="E25" s="92" t="s">
        <v>14</v>
      </c>
      <c r="F25" s="92"/>
      <c r="G25" s="70"/>
      <c r="J25" s="71"/>
    </row>
    <row r="26" spans="1:10" s="47" customFormat="1" ht="45" customHeight="1" x14ac:dyDescent="0.25">
      <c r="A26" s="32">
        <v>17</v>
      </c>
      <c r="B26" s="32" t="s">
        <v>11</v>
      </c>
      <c r="C26" s="34">
        <v>30</v>
      </c>
      <c r="D26" s="69">
        <v>2310</v>
      </c>
      <c r="E26" s="92" t="s">
        <v>14</v>
      </c>
      <c r="F26" s="92"/>
      <c r="G26" s="70"/>
      <c r="J26" s="71"/>
    </row>
    <row r="27" spans="1:10" s="47" customFormat="1" ht="45" customHeight="1" x14ac:dyDescent="0.25">
      <c r="A27" s="32">
        <v>18</v>
      </c>
      <c r="B27" s="32" t="s">
        <v>11</v>
      </c>
      <c r="C27" s="34">
        <v>70</v>
      </c>
      <c r="D27" s="69">
        <v>5390</v>
      </c>
      <c r="E27" s="92" t="s">
        <v>14</v>
      </c>
      <c r="F27" s="92"/>
      <c r="G27" s="70"/>
    </row>
    <row r="28" spans="1:10" s="47" customFormat="1" ht="45" customHeight="1" x14ac:dyDescent="0.25">
      <c r="A28" s="32">
        <v>19</v>
      </c>
      <c r="B28" s="32" t="s">
        <v>11</v>
      </c>
      <c r="C28" s="34">
        <v>50</v>
      </c>
      <c r="D28" s="69">
        <v>3850</v>
      </c>
      <c r="E28" s="92" t="s">
        <v>14</v>
      </c>
      <c r="F28" s="92"/>
      <c r="G28" s="70"/>
    </row>
    <row r="29" spans="1:10" s="47" customFormat="1" ht="45" customHeight="1" x14ac:dyDescent="0.25">
      <c r="A29" s="32">
        <v>20</v>
      </c>
      <c r="B29" s="32" t="s">
        <v>11</v>
      </c>
      <c r="C29" s="34">
        <v>100</v>
      </c>
      <c r="D29" s="69">
        <v>7700</v>
      </c>
      <c r="E29" s="92" t="s">
        <v>14</v>
      </c>
      <c r="F29" s="92"/>
      <c r="G29" s="70"/>
    </row>
    <row r="30" spans="1:10" s="47" customFormat="1" ht="45" customHeight="1" x14ac:dyDescent="0.25">
      <c r="A30" s="32">
        <v>21</v>
      </c>
      <c r="B30" s="32" t="s">
        <v>11</v>
      </c>
      <c r="C30" s="34">
        <v>48</v>
      </c>
      <c r="D30" s="69">
        <v>3696</v>
      </c>
      <c r="E30" s="92" t="s">
        <v>14</v>
      </c>
      <c r="F30" s="92"/>
      <c r="G30" s="70"/>
    </row>
    <row r="31" spans="1:10" ht="45" customHeight="1" x14ac:dyDescent="0.25">
      <c r="A31" s="32">
        <v>22</v>
      </c>
      <c r="B31" s="32" t="s">
        <v>11</v>
      </c>
      <c r="C31" s="34">
        <v>200</v>
      </c>
      <c r="D31" s="69">
        <v>15400</v>
      </c>
      <c r="E31" s="92" t="s">
        <v>21</v>
      </c>
      <c r="F31" s="92"/>
      <c r="G31" s="70"/>
    </row>
    <row r="32" spans="1:10" ht="45" customHeight="1" x14ac:dyDescent="0.25">
      <c r="A32" s="32">
        <v>23</v>
      </c>
      <c r="B32" s="32" t="s">
        <v>11</v>
      </c>
      <c r="C32" s="34">
        <v>200</v>
      </c>
      <c r="D32" s="69">
        <v>15400</v>
      </c>
      <c r="E32" s="92" t="s">
        <v>21</v>
      </c>
      <c r="F32" s="92"/>
      <c r="G32" s="70"/>
    </row>
    <row r="33" spans="1:7" ht="45" customHeight="1" x14ac:dyDescent="0.25">
      <c r="A33" s="32">
        <v>24</v>
      </c>
      <c r="B33" s="32" t="s">
        <v>11</v>
      </c>
      <c r="C33" s="34">
        <v>300</v>
      </c>
      <c r="D33" s="69">
        <v>23100</v>
      </c>
      <c r="E33" s="92" t="s">
        <v>21</v>
      </c>
      <c r="F33" s="92"/>
      <c r="G33" s="70"/>
    </row>
    <row r="34" spans="1:7" s="47" customFormat="1" ht="45" customHeight="1" x14ac:dyDescent="0.25">
      <c r="A34" s="32">
        <v>25</v>
      </c>
      <c r="B34" s="32" t="s">
        <v>11</v>
      </c>
      <c r="C34" s="34">
        <v>460</v>
      </c>
      <c r="D34" s="69">
        <v>35420</v>
      </c>
      <c r="E34" s="92" t="s">
        <v>21</v>
      </c>
      <c r="F34" s="92"/>
      <c r="G34" s="70"/>
    </row>
    <row r="35" spans="1:7" s="47" customFormat="1" ht="45" customHeight="1" x14ac:dyDescent="0.25">
      <c r="A35" s="32">
        <v>26</v>
      </c>
      <c r="B35" s="32" t="s">
        <v>11</v>
      </c>
      <c r="C35" s="34">
        <v>300</v>
      </c>
      <c r="D35" s="69">
        <v>23100</v>
      </c>
      <c r="E35" s="92" t="s">
        <v>21</v>
      </c>
      <c r="F35" s="92"/>
      <c r="G35" s="70"/>
    </row>
    <row r="36" spans="1:7" s="47" customFormat="1" ht="45" customHeight="1" x14ac:dyDescent="0.25">
      <c r="A36" s="32">
        <v>27</v>
      </c>
      <c r="B36" s="32" t="s">
        <v>11</v>
      </c>
      <c r="C36" s="34">
        <v>1200</v>
      </c>
      <c r="D36" s="69">
        <v>92400</v>
      </c>
      <c r="E36" s="92" t="s">
        <v>20</v>
      </c>
      <c r="F36" s="92"/>
      <c r="G36" s="70"/>
    </row>
    <row r="37" spans="1:7" x14ac:dyDescent="0.25">
      <c r="B37" s="73" t="s">
        <v>12</v>
      </c>
      <c r="C37" s="71">
        <f>SUM(C10:C36)</f>
        <v>3563</v>
      </c>
      <c r="D37" s="71">
        <f>SUM(D10:D36)</f>
        <v>269994.8</v>
      </c>
    </row>
    <row r="42" spans="1:7" ht="49.5" customHeight="1" x14ac:dyDescent="0.25">
      <c r="A42" s="72"/>
      <c r="B42" s="72"/>
      <c r="C42" s="72"/>
      <c r="D42" s="72"/>
      <c r="E42" s="72"/>
      <c r="F42" s="72"/>
      <c r="G42" s="72"/>
    </row>
    <row r="43" spans="1:7" ht="49.5" customHeight="1" x14ac:dyDescent="0.25">
      <c r="A43" s="72"/>
      <c r="B43" s="72"/>
      <c r="C43" s="72"/>
      <c r="D43" s="72"/>
      <c r="E43" s="72"/>
      <c r="F43" s="72"/>
      <c r="G43" s="72"/>
    </row>
    <row r="44" spans="1:7" ht="45" customHeight="1" x14ac:dyDescent="0.25">
      <c r="A44" s="72"/>
      <c r="B44" s="72"/>
      <c r="C44" s="72"/>
      <c r="D44" s="72"/>
      <c r="E44" s="72"/>
      <c r="F44" s="72"/>
      <c r="G44" s="72"/>
    </row>
    <row r="45" spans="1:7" ht="45" customHeight="1" x14ac:dyDescent="0.25">
      <c r="A45" s="72"/>
      <c r="B45" s="72"/>
      <c r="C45" s="72"/>
      <c r="D45" s="72"/>
      <c r="E45" s="72"/>
      <c r="F45" s="72"/>
      <c r="G45" s="72"/>
    </row>
    <row r="46" spans="1:7" ht="45" customHeight="1" x14ac:dyDescent="0.25">
      <c r="A46" s="72"/>
      <c r="B46" s="72"/>
      <c r="C46" s="72"/>
      <c r="D46" s="72"/>
      <c r="E46" s="72"/>
      <c r="F46" s="72"/>
      <c r="G46" s="72"/>
    </row>
    <row r="47" spans="1:7" x14ac:dyDescent="0.25">
      <c r="A47" s="72"/>
      <c r="B47" s="72"/>
      <c r="C47" s="72"/>
      <c r="D47" s="72"/>
      <c r="E47" s="72"/>
      <c r="F47" s="72"/>
      <c r="G47" s="72"/>
    </row>
  </sheetData>
  <mergeCells count="30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6:F36"/>
    <mergeCell ref="E31:F31"/>
    <mergeCell ref="E32:F32"/>
    <mergeCell ref="E33:F33"/>
    <mergeCell ref="E34:F34"/>
    <mergeCell ref="E35:F35"/>
  </mergeCells>
  <pageMargins left="0.31496062992125984" right="0.31496062992125984" top="0.35433070866141736" bottom="0.35433070866141736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activeCell="I15" sqref="I15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36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  <c r="H2" s="47" t="s">
        <v>38</v>
      </c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f>65+343</f>
        <v>408</v>
      </c>
      <c r="D4" s="18" t="s">
        <v>5</v>
      </c>
      <c r="E4" s="18">
        <v>23</v>
      </c>
      <c r="F4" s="18">
        <v>370</v>
      </c>
      <c r="G4" s="19" t="s">
        <v>5</v>
      </c>
      <c r="H4" s="58"/>
      <c r="I4" s="83"/>
      <c r="J4" s="84"/>
      <c r="K4" s="58"/>
      <c r="L4" s="58"/>
      <c r="M4" s="58"/>
      <c r="N4" s="58"/>
      <c r="O4" s="58"/>
    </row>
    <row r="5" spans="1:15" s="47" customFormat="1" ht="35.25" customHeight="1" thickBot="1" x14ac:dyDescent="0.3">
      <c r="A5" s="59">
        <v>2</v>
      </c>
      <c r="B5" s="21" t="s">
        <v>6</v>
      </c>
      <c r="C5" s="46">
        <f>33014.8+10501</f>
        <v>43515.8</v>
      </c>
      <c r="D5" s="46" t="s">
        <v>5</v>
      </c>
      <c r="E5" s="46">
        <v>2416</v>
      </c>
      <c r="F5" s="22">
        <v>14609</v>
      </c>
      <c r="G5" s="24" t="s">
        <v>5</v>
      </c>
      <c r="H5" s="61"/>
      <c r="I5" s="85"/>
      <c r="J5" s="86"/>
      <c r="K5" s="61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</row>
    <row r="7" spans="1:15" s="47" customFormat="1" x14ac:dyDescent="0.25">
      <c r="A7" s="99" t="s">
        <v>37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47" customFormat="1" ht="45" customHeight="1" x14ac:dyDescent="0.25">
      <c r="A10" s="32">
        <v>1</v>
      </c>
      <c r="B10" s="32" t="s">
        <v>11</v>
      </c>
      <c r="C10" s="34">
        <v>6</v>
      </c>
      <c r="D10" s="69">
        <v>466.1</v>
      </c>
      <c r="E10" s="92" t="s">
        <v>15</v>
      </c>
      <c r="F10" s="92"/>
      <c r="G10" s="70"/>
    </row>
    <row r="11" spans="1:15" s="47" customFormat="1" ht="45" customHeight="1" x14ac:dyDescent="0.25">
      <c r="A11" s="32">
        <v>2</v>
      </c>
      <c r="B11" s="32" t="s">
        <v>11</v>
      </c>
      <c r="C11" s="34">
        <v>30</v>
      </c>
      <c r="D11" s="69">
        <v>2310</v>
      </c>
      <c r="E11" s="92" t="s">
        <v>14</v>
      </c>
      <c r="F11" s="92"/>
      <c r="G11" s="70"/>
    </row>
    <row r="12" spans="1:15" s="47" customFormat="1" ht="45" customHeight="1" x14ac:dyDescent="0.25">
      <c r="A12" s="32">
        <v>3</v>
      </c>
      <c r="B12" s="32" t="s">
        <v>11</v>
      </c>
      <c r="C12" s="34">
        <v>30</v>
      </c>
      <c r="D12" s="69">
        <v>2310</v>
      </c>
      <c r="E12" s="92" t="s">
        <v>14</v>
      </c>
      <c r="F12" s="92"/>
      <c r="G12" s="70"/>
      <c r="J12" s="71"/>
    </row>
    <row r="13" spans="1:15" s="47" customFormat="1" ht="45" customHeight="1" x14ac:dyDescent="0.25">
      <c r="A13" s="32">
        <v>4</v>
      </c>
      <c r="B13" s="32" t="s">
        <v>11</v>
      </c>
      <c r="C13" s="34">
        <v>30</v>
      </c>
      <c r="D13" s="69">
        <v>2310</v>
      </c>
      <c r="E13" s="92" t="s">
        <v>14</v>
      </c>
      <c r="F13" s="92"/>
      <c r="G13" s="70"/>
      <c r="J13" s="71"/>
    </row>
    <row r="14" spans="1:15" s="47" customFormat="1" ht="45" customHeight="1" x14ac:dyDescent="0.25">
      <c r="A14" s="32">
        <v>5</v>
      </c>
      <c r="B14" s="32" t="s">
        <v>11</v>
      </c>
      <c r="C14" s="34">
        <v>50</v>
      </c>
      <c r="D14" s="69">
        <v>3850</v>
      </c>
      <c r="E14" s="92" t="s">
        <v>14</v>
      </c>
      <c r="F14" s="92"/>
      <c r="G14" s="70"/>
      <c r="J14" s="71"/>
    </row>
    <row r="15" spans="1:15" s="47" customFormat="1" ht="45" customHeight="1" x14ac:dyDescent="0.25">
      <c r="A15" s="32">
        <v>6</v>
      </c>
      <c r="B15" s="32" t="s">
        <v>11</v>
      </c>
      <c r="C15" s="34">
        <v>20</v>
      </c>
      <c r="D15" s="69">
        <v>1540</v>
      </c>
      <c r="E15" s="92" t="s">
        <v>14</v>
      </c>
      <c r="F15" s="92"/>
      <c r="G15" s="70"/>
    </row>
    <row r="16" spans="1:15" s="47" customFormat="1" ht="45" customHeight="1" x14ac:dyDescent="0.25">
      <c r="A16" s="32">
        <v>7</v>
      </c>
      <c r="B16" s="32" t="s">
        <v>11</v>
      </c>
      <c r="C16" s="34">
        <v>40</v>
      </c>
      <c r="D16" s="69">
        <v>3080</v>
      </c>
      <c r="E16" s="92" t="s">
        <v>14</v>
      </c>
      <c r="F16" s="92"/>
      <c r="G16" s="70"/>
    </row>
    <row r="17" spans="1:10" s="47" customFormat="1" ht="45" customHeight="1" x14ac:dyDescent="0.25">
      <c r="A17" s="32">
        <v>8</v>
      </c>
      <c r="B17" s="32" t="s">
        <v>11</v>
      </c>
      <c r="C17" s="34">
        <v>45</v>
      </c>
      <c r="D17" s="69">
        <v>3465</v>
      </c>
      <c r="E17" s="92" t="s">
        <v>14</v>
      </c>
      <c r="F17" s="92"/>
      <c r="G17" s="70"/>
    </row>
    <row r="18" spans="1:10" s="47" customFormat="1" ht="45" customHeight="1" x14ac:dyDescent="0.25">
      <c r="A18" s="32">
        <v>9</v>
      </c>
      <c r="B18" s="32" t="s">
        <v>11</v>
      </c>
      <c r="C18" s="34">
        <v>75</v>
      </c>
      <c r="D18" s="69">
        <v>5775</v>
      </c>
      <c r="E18" s="92" t="s">
        <v>14</v>
      </c>
      <c r="F18" s="92"/>
      <c r="G18" s="70"/>
    </row>
    <row r="19" spans="1:10" ht="45" customHeight="1" x14ac:dyDescent="0.25">
      <c r="A19" s="32">
        <v>10</v>
      </c>
      <c r="B19" s="32" t="s">
        <v>11</v>
      </c>
      <c r="C19" s="34">
        <v>140</v>
      </c>
      <c r="D19" s="69">
        <v>10780</v>
      </c>
      <c r="E19" s="92" t="s">
        <v>14</v>
      </c>
      <c r="F19" s="92"/>
      <c r="G19" s="70"/>
    </row>
    <row r="20" spans="1:10" ht="45" customHeight="1" x14ac:dyDescent="0.25">
      <c r="A20" s="32">
        <v>11</v>
      </c>
      <c r="B20" s="32" t="s">
        <v>11</v>
      </c>
      <c r="C20" s="34">
        <v>140</v>
      </c>
      <c r="D20" s="69">
        <v>10780</v>
      </c>
      <c r="E20" s="92" t="s">
        <v>14</v>
      </c>
      <c r="F20" s="92"/>
      <c r="G20" s="70"/>
    </row>
    <row r="21" spans="1:10" ht="45" customHeight="1" x14ac:dyDescent="0.25">
      <c r="A21" s="32">
        <v>12</v>
      </c>
      <c r="B21" s="32" t="s">
        <v>11</v>
      </c>
      <c r="C21" s="34">
        <v>140</v>
      </c>
      <c r="D21" s="69">
        <v>10780</v>
      </c>
      <c r="E21" s="92" t="s">
        <v>14</v>
      </c>
      <c r="F21" s="92"/>
      <c r="G21" s="70"/>
    </row>
    <row r="22" spans="1:10" s="47" customFormat="1" ht="45" customHeight="1" x14ac:dyDescent="0.25">
      <c r="A22" s="32">
        <v>13</v>
      </c>
      <c r="B22" s="32" t="s">
        <v>11</v>
      </c>
      <c r="C22" s="34">
        <v>140</v>
      </c>
      <c r="D22" s="69">
        <v>10780</v>
      </c>
      <c r="E22" s="92" t="s">
        <v>14</v>
      </c>
      <c r="F22" s="92"/>
      <c r="G22" s="70"/>
    </row>
    <row r="23" spans="1:10" s="47" customFormat="1" ht="45" customHeight="1" x14ac:dyDescent="0.25">
      <c r="A23" s="32">
        <v>14</v>
      </c>
      <c r="B23" s="32" t="s">
        <v>11</v>
      </c>
      <c r="C23" s="34">
        <v>140</v>
      </c>
      <c r="D23" s="69">
        <v>10780</v>
      </c>
      <c r="E23" s="92" t="s">
        <v>14</v>
      </c>
      <c r="F23" s="92"/>
      <c r="G23" s="70"/>
    </row>
    <row r="24" spans="1:10" s="47" customFormat="1" ht="45" customHeight="1" x14ac:dyDescent="0.25">
      <c r="A24" s="32">
        <v>15</v>
      </c>
      <c r="B24" s="32" t="s">
        <v>11</v>
      </c>
      <c r="C24" s="34">
        <v>140</v>
      </c>
      <c r="D24" s="69">
        <v>10780</v>
      </c>
      <c r="E24" s="92" t="s">
        <v>14</v>
      </c>
      <c r="F24" s="92"/>
      <c r="G24" s="70"/>
      <c r="J24" s="71"/>
    </row>
    <row r="25" spans="1:10" s="47" customFormat="1" ht="45" customHeight="1" x14ac:dyDescent="0.25">
      <c r="A25" s="32">
        <v>16</v>
      </c>
      <c r="B25" s="32" t="s">
        <v>11</v>
      </c>
      <c r="C25" s="34">
        <v>20</v>
      </c>
      <c r="D25" s="69">
        <v>1540</v>
      </c>
      <c r="E25" s="92" t="s">
        <v>14</v>
      </c>
      <c r="F25" s="92"/>
      <c r="G25" s="70"/>
      <c r="J25" s="71"/>
    </row>
    <row r="26" spans="1:10" s="47" customFormat="1" ht="45" customHeight="1" x14ac:dyDescent="0.25">
      <c r="A26" s="32">
        <v>17</v>
      </c>
      <c r="B26" s="32" t="s">
        <v>11</v>
      </c>
      <c r="C26" s="34">
        <v>20</v>
      </c>
      <c r="D26" s="69">
        <v>1540</v>
      </c>
      <c r="E26" s="92" t="s">
        <v>14</v>
      </c>
      <c r="F26" s="92"/>
      <c r="G26" s="70"/>
      <c r="J26" s="71"/>
    </row>
    <row r="27" spans="1:10" s="47" customFormat="1" ht="45" customHeight="1" x14ac:dyDescent="0.25">
      <c r="A27" s="32">
        <v>18</v>
      </c>
      <c r="B27" s="32" t="s">
        <v>11</v>
      </c>
      <c r="C27" s="34">
        <v>20</v>
      </c>
      <c r="D27" s="69">
        <v>1540</v>
      </c>
      <c r="E27" s="92" t="s">
        <v>14</v>
      </c>
      <c r="F27" s="92"/>
      <c r="G27" s="70"/>
    </row>
    <row r="28" spans="1:10" s="47" customFormat="1" ht="45" customHeight="1" x14ac:dyDescent="0.25">
      <c r="A28" s="32">
        <v>19</v>
      </c>
      <c r="B28" s="32" t="s">
        <v>11</v>
      </c>
      <c r="C28" s="34">
        <v>70</v>
      </c>
      <c r="D28" s="69">
        <v>5390</v>
      </c>
      <c r="E28" s="92" t="s">
        <v>14</v>
      </c>
      <c r="F28" s="92"/>
      <c r="G28" s="70"/>
    </row>
    <row r="29" spans="1:10" s="47" customFormat="1" ht="45" customHeight="1" x14ac:dyDescent="0.25">
      <c r="A29" s="32">
        <v>20</v>
      </c>
      <c r="B29" s="32" t="s">
        <v>11</v>
      </c>
      <c r="C29" s="34">
        <v>70</v>
      </c>
      <c r="D29" s="69">
        <v>5390</v>
      </c>
      <c r="E29" s="92" t="s">
        <v>14</v>
      </c>
      <c r="F29" s="92"/>
      <c r="G29" s="70"/>
    </row>
    <row r="30" spans="1:10" s="47" customFormat="1" ht="45" customHeight="1" x14ac:dyDescent="0.25">
      <c r="A30" s="32">
        <v>21</v>
      </c>
      <c r="B30" s="32" t="s">
        <v>11</v>
      </c>
      <c r="C30" s="34">
        <v>200</v>
      </c>
      <c r="D30" s="69">
        <v>15400</v>
      </c>
      <c r="E30" s="92" t="s">
        <v>21</v>
      </c>
      <c r="F30" s="92"/>
      <c r="G30" s="70"/>
    </row>
    <row r="31" spans="1:10" ht="45" customHeight="1" x14ac:dyDescent="0.25">
      <c r="A31" s="32">
        <v>22</v>
      </c>
      <c r="B31" s="32" t="s">
        <v>11</v>
      </c>
      <c r="C31" s="34">
        <v>550</v>
      </c>
      <c r="D31" s="69">
        <v>42350</v>
      </c>
      <c r="E31" s="92" t="s">
        <v>21</v>
      </c>
      <c r="F31" s="92"/>
      <c r="G31" s="70"/>
    </row>
    <row r="32" spans="1:10" ht="45" customHeight="1" x14ac:dyDescent="0.25">
      <c r="A32" s="32">
        <v>23</v>
      </c>
      <c r="B32" s="32" t="s">
        <v>11</v>
      </c>
      <c r="C32" s="34">
        <v>300</v>
      </c>
      <c r="D32" s="69">
        <v>23100</v>
      </c>
      <c r="E32" s="92" t="s">
        <v>21</v>
      </c>
      <c r="F32" s="92"/>
      <c r="G32" s="70"/>
    </row>
    <row r="33" spans="1:7" x14ac:dyDescent="0.25">
      <c r="B33" s="73" t="s">
        <v>12</v>
      </c>
      <c r="C33" s="71">
        <f>SUM(C10:C32)</f>
        <v>2416</v>
      </c>
      <c r="D33" s="71">
        <f>SUM(D10:D32)</f>
        <v>186036.1</v>
      </c>
    </row>
    <row r="38" spans="1:7" ht="49.5" customHeight="1" x14ac:dyDescent="0.25">
      <c r="A38" s="72"/>
      <c r="B38" s="72"/>
      <c r="C38" s="72"/>
      <c r="D38" s="72"/>
      <c r="E38" s="72"/>
      <c r="F38" s="72"/>
      <c r="G38" s="72"/>
    </row>
    <row r="39" spans="1:7" ht="49.5" customHeight="1" x14ac:dyDescent="0.25">
      <c r="A39" s="72"/>
      <c r="B39" s="72"/>
      <c r="C39" s="72"/>
      <c r="D39" s="72"/>
      <c r="E39" s="72"/>
      <c r="F39" s="72"/>
      <c r="G39" s="72"/>
    </row>
    <row r="40" spans="1:7" ht="45" customHeight="1" x14ac:dyDescent="0.25">
      <c r="A40" s="72"/>
      <c r="B40" s="72"/>
      <c r="C40" s="72"/>
      <c r="D40" s="72"/>
      <c r="E40" s="72"/>
      <c r="F40" s="72"/>
      <c r="G40" s="72"/>
    </row>
    <row r="41" spans="1:7" ht="45" customHeight="1" x14ac:dyDescent="0.25">
      <c r="A41" s="72"/>
      <c r="B41" s="72"/>
      <c r="C41" s="72"/>
      <c r="D41" s="72"/>
      <c r="E41" s="72"/>
      <c r="F41" s="72"/>
      <c r="G41" s="72"/>
    </row>
    <row r="42" spans="1:7" ht="45" customHeight="1" x14ac:dyDescent="0.25">
      <c r="A42" s="72"/>
      <c r="B42" s="72"/>
      <c r="C42" s="72"/>
      <c r="D42" s="72"/>
      <c r="E42" s="72"/>
      <c r="F42" s="72"/>
      <c r="G42" s="72"/>
    </row>
    <row r="43" spans="1:7" x14ac:dyDescent="0.25">
      <c r="A43" s="72"/>
      <c r="B43" s="72"/>
      <c r="C43" s="72"/>
      <c r="D43" s="72"/>
      <c r="E43" s="72"/>
      <c r="F43" s="72"/>
      <c r="G43" s="72"/>
    </row>
  </sheetData>
  <mergeCells count="26">
    <mergeCell ref="E30:F30"/>
    <mergeCell ref="E31:F31"/>
    <mergeCell ref="E32:F32"/>
    <mergeCell ref="E25:F25"/>
    <mergeCell ref="E26:F26"/>
    <mergeCell ref="E27:F27"/>
    <mergeCell ref="E28:F28"/>
    <mergeCell ref="E29:F29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12:F12"/>
    <mergeCell ref="A1:G1"/>
    <mergeCell ref="A7:G7"/>
    <mergeCell ref="E9:F9"/>
    <mergeCell ref="E10:F10"/>
    <mergeCell ref="E11:F11"/>
  </mergeCells>
  <pageMargins left="0.31496062992125984" right="0.31496062992125984" top="0.35433070866141736" bottom="0.35433070866141736" header="0" footer="0"/>
  <pageSetup paperSize="9" scale="97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1"/>
  <sheetViews>
    <sheetView topLeftCell="A22" zoomScaleNormal="100" workbookViewId="0">
      <selection activeCell="F36" sqref="F36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39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  <c r="H2" s="87"/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f>37+345</f>
        <v>382</v>
      </c>
      <c r="D4" s="18">
        <v>5</v>
      </c>
      <c r="E4" s="18">
        <f>13+8</f>
        <v>21</v>
      </c>
      <c r="F4" s="18">
        <v>370</v>
      </c>
      <c r="G4" s="19" t="s">
        <v>5</v>
      </c>
      <c r="H4" s="58"/>
      <c r="I4" s="83"/>
      <c r="J4" s="84"/>
      <c r="K4" s="58"/>
      <c r="L4" s="58"/>
      <c r="M4" s="58"/>
      <c r="N4" s="58"/>
      <c r="O4" s="58"/>
    </row>
    <row r="5" spans="1:15" s="47" customFormat="1" ht="39" customHeight="1" thickBot="1" x14ac:dyDescent="0.3">
      <c r="A5" s="59">
        <v>2</v>
      </c>
      <c r="B5" s="21" t="s">
        <v>6</v>
      </c>
      <c r="C5" s="46">
        <f>6184.7+10608</f>
        <v>16792.7</v>
      </c>
      <c r="D5" s="46">
        <v>1170</v>
      </c>
      <c r="E5" s="46">
        <f>1266+1940</f>
        <v>3206</v>
      </c>
      <c r="F5" s="22">
        <v>14673.2</v>
      </c>
      <c r="G5" s="24" t="s">
        <v>5</v>
      </c>
      <c r="H5" s="61"/>
      <c r="I5" s="85"/>
      <c r="J5" s="86"/>
      <c r="K5" s="61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</row>
    <row r="7" spans="1:15" s="47" customFormat="1" x14ac:dyDescent="0.25">
      <c r="A7" s="99" t="s">
        <v>40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47" customFormat="1" ht="45" customHeight="1" x14ac:dyDescent="0.25">
      <c r="A10" s="32">
        <v>1</v>
      </c>
      <c r="B10" s="32" t="s">
        <v>11</v>
      </c>
      <c r="C10" s="34">
        <v>10</v>
      </c>
      <c r="D10" s="69">
        <v>466.1</v>
      </c>
      <c r="E10" s="92" t="s">
        <v>15</v>
      </c>
      <c r="F10" s="92"/>
      <c r="G10" s="70"/>
    </row>
    <row r="11" spans="1:15" s="47" customFormat="1" ht="48" customHeight="1" x14ac:dyDescent="0.25">
      <c r="A11" s="32">
        <v>2</v>
      </c>
      <c r="B11" s="32" t="s">
        <v>11</v>
      </c>
      <c r="C11" s="34">
        <v>40</v>
      </c>
      <c r="D11" s="69">
        <v>3080</v>
      </c>
      <c r="E11" s="92" t="s">
        <v>14</v>
      </c>
      <c r="F11" s="92"/>
      <c r="G11" s="70"/>
    </row>
    <row r="12" spans="1:15" s="47" customFormat="1" ht="45" customHeight="1" x14ac:dyDescent="0.25">
      <c r="A12" s="32">
        <v>3</v>
      </c>
      <c r="B12" s="32" t="s">
        <v>11</v>
      </c>
      <c r="C12" s="34">
        <v>90</v>
      </c>
      <c r="D12" s="69">
        <v>6930</v>
      </c>
      <c r="E12" s="92" t="s">
        <v>14</v>
      </c>
      <c r="F12" s="92"/>
      <c r="G12" s="70"/>
      <c r="J12" s="71"/>
    </row>
    <row r="13" spans="1:15" s="47" customFormat="1" ht="45" customHeight="1" x14ac:dyDescent="0.25">
      <c r="A13" s="32">
        <v>4</v>
      </c>
      <c r="B13" s="32" t="s">
        <v>11</v>
      </c>
      <c r="C13" s="34">
        <v>70</v>
      </c>
      <c r="D13" s="69">
        <v>5390</v>
      </c>
      <c r="E13" s="92" t="s">
        <v>14</v>
      </c>
      <c r="F13" s="92"/>
      <c r="G13" s="70"/>
      <c r="J13" s="71"/>
    </row>
    <row r="14" spans="1:15" s="47" customFormat="1" ht="45" customHeight="1" x14ac:dyDescent="0.25">
      <c r="A14" s="32">
        <v>5</v>
      </c>
      <c r="B14" s="32" t="s">
        <v>11</v>
      </c>
      <c r="C14" s="34">
        <v>70</v>
      </c>
      <c r="D14" s="69">
        <v>5390</v>
      </c>
      <c r="E14" s="92" t="s">
        <v>14</v>
      </c>
      <c r="F14" s="92"/>
      <c r="G14" s="70"/>
      <c r="J14" s="71"/>
    </row>
    <row r="15" spans="1:15" s="47" customFormat="1" ht="45" customHeight="1" x14ac:dyDescent="0.25">
      <c r="A15" s="32">
        <v>6</v>
      </c>
      <c r="B15" s="32" t="s">
        <v>11</v>
      </c>
      <c r="C15" s="34">
        <v>150</v>
      </c>
      <c r="D15" s="69">
        <v>11550</v>
      </c>
      <c r="E15" s="92" t="s">
        <v>14</v>
      </c>
      <c r="F15" s="92"/>
      <c r="G15" s="70"/>
    </row>
    <row r="16" spans="1:15" s="47" customFormat="1" ht="45" customHeight="1" x14ac:dyDescent="0.25">
      <c r="A16" s="32">
        <v>7</v>
      </c>
      <c r="B16" s="32" t="s">
        <v>11</v>
      </c>
      <c r="C16" s="34">
        <v>40</v>
      </c>
      <c r="D16" s="69">
        <v>3080</v>
      </c>
      <c r="E16" s="92" t="s">
        <v>14</v>
      </c>
      <c r="F16" s="92"/>
      <c r="G16" s="70"/>
    </row>
    <row r="17" spans="1:10" s="47" customFormat="1" ht="45" customHeight="1" x14ac:dyDescent="0.25">
      <c r="A17" s="32">
        <v>8</v>
      </c>
      <c r="B17" s="32" t="s">
        <v>11</v>
      </c>
      <c r="C17" s="34">
        <v>35</v>
      </c>
      <c r="D17" s="69">
        <v>2695</v>
      </c>
      <c r="E17" s="92" t="s">
        <v>14</v>
      </c>
      <c r="F17" s="92"/>
      <c r="G17" s="70"/>
    </row>
    <row r="18" spans="1:10" s="47" customFormat="1" ht="45" customHeight="1" x14ac:dyDescent="0.25">
      <c r="A18" s="32">
        <v>9</v>
      </c>
      <c r="B18" s="32" t="s">
        <v>11</v>
      </c>
      <c r="C18" s="34">
        <v>31</v>
      </c>
      <c r="D18" s="69">
        <v>2387</v>
      </c>
      <c r="E18" s="92" t="s">
        <v>14</v>
      </c>
      <c r="F18" s="92"/>
      <c r="G18" s="70"/>
    </row>
    <row r="19" spans="1:10" ht="45" customHeight="1" x14ac:dyDescent="0.25">
      <c r="A19" s="32">
        <v>10</v>
      </c>
      <c r="B19" s="32" t="s">
        <v>11</v>
      </c>
      <c r="C19" s="34">
        <v>70</v>
      </c>
      <c r="D19" s="69">
        <v>5390</v>
      </c>
      <c r="E19" s="92" t="s">
        <v>14</v>
      </c>
      <c r="F19" s="92"/>
      <c r="G19" s="70"/>
    </row>
    <row r="20" spans="1:10" ht="45" customHeight="1" x14ac:dyDescent="0.25">
      <c r="A20" s="32">
        <v>11</v>
      </c>
      <c r="B20" s="32" t="s">
        <v>11</v>
      </c>
      <c r="C20" s="34">
        <v>50</v>
      </c>
      <c r="D20" s="69">
        <v>3850</v>
      </c>
      <c r="E20" s="92" t="s">
        <v>14</v>
      </c>
      <c r="F20" s="92"/>
      <c r="G20" s="70"/>
    </row>
    <row r="21" spans="1:10" ht="45" customHeight="1" x14ac:dyDescent="0.25">
      <c r="A21" s="32">
        <v>12</v>
      </c>
      <c r="B21" s="32" t="s">
        <v>11</v>
      </c>
      <c r="C21" s="34">
        <v>150</v>
      </c>
      <c r="D21" s="69">
        <v>11550</v>
      </c>
      <c r="E21" s="92" t="s">
        <v>14</v>
      </c>
      <c r="F21" s="92"/>
      <c r="G21" s="70"/>
    </row>
    <row r="22" spans="1:10" s="47" customFormat="1" ht="45" customHeight="1" x14ac:dyDescent="0.25">
      <c r="A22" s="32">
        <v>13</v>
      </c>
      <c r="B22" s="32" t="s">
        <v>11</v>
      </c>
      <c r="C22" s="34">
        <v>460</v>
      </c>
      <c r="D22" s="69">
        <v>35420</v>
      </c>
      <c r="E22" s="92" t="s">
        <v>21</v>
      </c>
      <c r="F22" s="92"/>
      <c r="G22" s="70"/>
    </row>
    <row r="23" spans="1:10" s="47" customFormat="1" ht="45" customHeight="1" x14ac:dyDescent="0.25">
      <c r="A23" s="32">
        <v>14</v>
      </c>
      <c r="B23" s="32" t="s">
        <v>11</v>
      </c>
      <c r="C23" s="34">
        <v>140</v>
      </c>
      <c r="D23" s="69">
        <v>10780</v>
      </c>
      <c r="E23" s="92" t="s">
        <v>14</v>
      </c>
      <c r="F23" s="92"/>
      <c r="G23" s="70"/>
    </row>
    <row r="24" spans="1:10" s="83" customFormat="1" ht="45" customHeight="1" x14ac:dyDescent="0.25">
      <c r="A24" s="18">
        <v>15</v>
      </c>
      <c r="B24" s="18" t="s">
        <v>11</v>
      </c>
      <c r="C24" s="34">
        <v>140</v>
      </c>
      <c r="D24" s="89">
        <v>10780</v>
      </c>
      <c r="E24" s="102" t="s">
        <v>14</v>
      </c>
      <c r="F24" s="102"/>
      <c r="G24" s="90"/>
      <c r="J24" s="88"/>
    </row>
    <row r="25" spans="1:10" s="83" customFormat="1" ht="45" customHeight="1" x14ac:dyDescent="0.25">
      <c r="A25" s="18">
        <v>16</v>
      </c>
      <c r="B25" s="18" t="s">
        <v>11</v>
      </c>
      <c r="C25" s="34">
        <v>140</v>
      </c>
      <c r="D25" s="89">
        <v>10780</v>
      </c>
      <c r="E25" s="102" t="s">
        <v>14</v>
      </c>
      <c r="F25" s="102"/>
      <c r="G25" s="90"/>
      <c r="J25" s="88"/>
    </row>
    <row r="26" spans="1:10" s="83" customFormat="1" ht="45" customHeight="1" x14ac:dyDescent="0.25">
      <c r="A26" s="18">
        <v>17</v>
      </c>
      <c r="B26" s="18" t="s">
        <v>11</v>
      </c>
      <c r="C26" s="34">
        <v>140</v>
      </c>
      <c r="D26" s="89">
        <v>10780</v>
      </c>
      <c r="E26" s="102" t="s">
        <v>14</v>
      </c>
      <c r="F26" s="102"/>
      <c r="G26" s="90"/>
      <c r="J26" s="88"/>
    </row>
    <row r="27" spans="1:10" s="83" customFormat="1" ht="45" customHeight="1" x14ac:dyDescent="0.25">
      <c r="A27" s="18">
        <v>18</v>
      </c>
      <c r="B27" s="18" t="s">
        <v>11</v>
      </c>
      <c r="C27" s="34">
        <v>140</v>
      </c>
      <c r="D27" s="89">
        <v>10780</v>
      </c>
      <c r="E27" s="102" t="s">
        <v>14</v>
      </c>
      <c r="F27" s="102"/>
      <c r="G27" s="90"/>
    </row>
    <row r="28" spans="1:10" s="83" customFormat="1" ht="45" customHeight="1" x14ac:dyDescent="0.25">
      <c r="A28" s="18">
        <v>19</v>
      </c>
      <c r="B28" s="18" t="s">
        <v>11</v>
      </c>
      <c r="C28" s="34">
        <v>140</v>
      </c>
      <c r="D28" s="89">
        <v>10780</v>
      </c>
      <c r="E28" s="102" t="s">
        <v>14</v>
      </c>
      <c r="F28" s="102"/>
      <c r="G28" s="90"/>
    </row>
    <row r="29" spans="1:10" s="83" customFormat="1" ht="45" customHeight="1" x14ac:dyDescent="0.25">
      <c r="A29" s="18">
        <v>20</v>
      </c>
      <c r="B29" s="18" t="s">
        <v>11</v>
      </c>
      <c r="C29" s="34">
        <v>550</v>
      </c>
      <c r="D29" s="89">
        <v>42350</v>
      </c>
      <c r="E29" s="102" t="s">
        <v>21</v>
      </c>
      <c r="F29" s="102"/>
      <c r="G29" s="90"/>
    </row>
    <row r="30" spans="1:10" s="83" customFormat="1" ht="45" customHeight="1" x14ac:dyDescent="0.25">
      <c r="A30" s="18">
        <v>21</v>
      </c>
      <c r="B30" s="18" t="s">
        <v>11</v>
      </c>
      <c r="C30" s="34">
        <v>550</v>
      </c>
      <c r="D30" s="89">
        <v>42350</v>
      </c>
      <c r="E30" s="102" t="s">
        <v>21</v>
      </c>
      <c r="F30" s="102"/>
      <c r="G30" s="90"/>
    </row>
    <row r="31" spans="1:10" x14ac:dyDescent="0.25">
      <c r="B31" s="73" t="s">
        <v>12</v>
      </c>
      <c r="C31" s="88">
        <f>SUM(C10:C30)</f>
        <v>3206</v>
      </c>
      <c r="D31" s="71">
        <f>SUM(D10:D30)</f>
        <v>246558.1</v>
      </c>
    </row>
    <row r="36" spans="1:7" ht="49.5" customHeight="1" x14ac:dyDescent="0.25">
      <c r="A36" s="72"/>
      <c r="B36" s="72"/>
      <c r="C36" s="72"/>
      <c r="D36" s="72"/>
      <c r="E36" s="72"/>
      <c r="F36" s="72"/>
      <c r="G36" s="72"/>
    </row>
    <row r="37" spans="1:7" ht="49.5" customHeight="1" x14ac:dyDescent="0.25">
      <c r="A37" s="72"/>
      <c r="B37" s="72"/>
      <c r="C37" s="72"/>
      <c r="D37" s="72"/>
      <c r="E37" s="72"/>
      <c r="F37" s="72"/>
      <c r="G37" s="72"/>
    </row>
    <row r="38" spans="1:7" ht="45" customHeight="1" x14ac:dyDescent="0.25">
      <c r="A38" s="72"/>
      <c r="B38" s="72"/>
      <c r="C38" s="72"/>
      <c r="D38" s="72"/>
      <c r="E38" s="72"/>
      <c r="F38" s="72"/>
      <c r="G38" s="72"/>
    </row>
    <row r="39" spans="1:7" ht="45" customHeight="1" x14ac:dyDescent="0.25">
      <c r="A39" s="72"/>
      <c r="B39" s="72"/>
      <c r="C39" s="72"/>
      <c r="D39" s="72"/>
      <c r="E39" s="72"/>
      <c r="F39" s="72"/>
      <c r="G39" s="72"/>
    </row>
    <row r="40" spans="1:7" ht="45" customHeight="1" x14ac:dyDescent="0.25">
      <c r="A40" s="72"/>
      <c r="B40" s="72"/>
      <c r="C40" s="72"/>
      <c r="D40" s="72"/>
      <c r="E40" s="72"/>
      <c r="F40" s="72"/>
      <c r="G40" s="72"/>
    </row>
    <row r="41" spans="1:7" x14ac:dyDescent="0.25">
      <c r="A41" s="72"/>
      <c r="B41" s="72"/>
      <c r="C41" s="72"/>
      <c r="D41" s="72"/>
      <c r="E41" s="72"/>
      <c r="F41" s="72"/>
      <c r="G41" s="72"/>
    </row>
  </sheetData>
  <mergeCells count="24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0:F30"/>
    <mergeCell ref="E25:F25"/>
    <mergeCell ref="E26:F26"/>
    <mergeCell ref="E27:F27"/>
    <mergeCell ref="E28:F28"/>
    <mergeCell ref="E29:F29"/>
  </mergeCells>
  <pageMargins left="0.31496062992125984" right="0.31496062992125984" top="0.35433070866141736" bottom="0.35433070866141736" header="0" footer="0"/>
  <pageSetup paperSize="9" scale="97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46"/>
  <sheetViews>
    <sheetView zoomScaleNormal="100" workbookViewId="0">
      <selection activeCell="H9" sqref="H9"/>
    </sheetView>
  </sheetViews>
  <sheetFormatPr defaultRowHeight="15" x14ac:dyDescent="0.25"/>
  <cols>
    <col min="1" max="1" width="5" style="47" customWidth="1"/>
    <col min="2" max="2" width="24.140625" style="75" customWidth="1"/>
    <col min="3" max="3" width="10.28515625" style="47" customWidth="1"/>
    <col min="4" max="4" width="12.5703125" style="47" customWidth="1"/>
    <col min="5" max="5" width="13.140625" style="74" customWidth="1"/>
    <col min="6" max="6" width="29.42578125" style="47" customWidth="1"/>
    <col min="7" max="7" width="7.28515625" style="47" customWidth="1"/>
    <col min="8" max="11" width="18.140625" style="72" customWidth="1"/>
    <col min="12" max="16384" width="9.140625" style="72"/>
  </cols>
  <sheetData>
    <row r="1" spans="1:15" s="47" customFormat="1" ht="45" customHeight="1" thickBot="1" x14ac:dyDescent="0.3">
      <c r="A1" s="98" t="s">
        <v>41</v>
      </c>
      <c r="B1" s="98"/>
      <c r="C1" s="98"/>
      <c r="D1" s="98"/>
      <c r="E1" s="98"/>
      <c r="F1" s="98"/>
      <c r="G1" s="98"/>
    </row>
    <row r="2" spans="1:15" s="47" customFormat="1" ht="15" customHeight="1" x14ac:dyDescent="0.25">
      <c r="A2" s="48"/>
      <c r="B2" s="49"/>
      <c r="C2" s="50" t="s">
        <v>16</v>
      </c>
      <c r="D2" s="50" t="s">
        <v>18</v>
      </c>
      <c r="E2" s="50" t="s">
        <v>17</v>
      </c>
      <c r="F2" s="50" t="s">
        <v>19</v>
      </c>
      <c r="G2" s="51"/>
      <c r="H2" s="87"/>
    </row>
    <row r="3" spans="1:15" s="56" customFormat="1" ht="31.5" customHeight="1" x14ac:dyDescent="0.25">
      <c r="A3" s="52" t="s">
        <v>0</v>
      </c>
      <c r="B3" s="53" t="s">
        <v>1</v>
      </c>
      <c r="C3" s="54" t="s">
        <v>13</v>
      </c>
      <c r="D3" s="54" t="s">
        <v>22</v>
      </c>
      <c r="E3" s="54" t="s">
        <v>2</v>
      </c>
      <c r="F3" s="54" t="s">
        <v>3</v>
      </c>
      <c r="G3" s="55" t="s">
        <v>23</v>
      </c>
      <c r="H3" s="76"/>
    </row>
    <row r="4" spans="1:15" s="47" customFormat="1" ht="38.25" x14ac:dyDescent="0.25">
      <c r="A4" s="57">
        <v>1</v>
      </c>
      <c r="B4" s="16" t="s">
        <v>4</v>
      </c>
      <c r="C4" s="17">
        <v>418</v>
      </c>
      <c r="D4" s="18">
        <v>4</v>
      </c>
      <c r="E4" s="18">
        <v>27</v>
      </c>
      <c r="F4" s="18">
        <v>406</v>
      </c>
      <c r="G4" s="19" t="s">
        <v>5</v>
      </c>
      <c r="H4" s="58"/>
      <c r="I4" s="83"/>
      <c r="J4" s="84"/>
      <c r="K4" s="58"/>
      <c r="L4" s="58"/>
      <c r="M4" s="58"/>
      <c r="N4" s="58"/>
      <c r="O4" s="58"/>
    </row>
    <row r="5" spans="1:15" s="47" customFormat="1" ht="39" customHeight="1" thickBot="1" x14ac:dyDescent="0.3">
      <c r="A5" s="59">
        <v>2</v>
      </c>
      <c r="B5" s="21" t="s">
        <v>6</v>
      </c>
      <c r="C5" s="46">
        <v>17614</v>
      </c>
      <c r="D5" s="46">
        <v>1400</v>
      </c>
      <c r="E5" s="46">
        <v>3029.8</v>
      </c>
      <c r="F5" s="22">
        <v>14047.800000000001</v>
      </c>
      <c r="G5" s="24" t="s">
        <v>5</v>
      </c>
      <c r="H5" s="61"/>
      <c r="I5" s="85"/>
      <c r="J5" s="86"/>
      <c r="K5" s="61"/>
      <c r="L5" s="61"/>
      <c r="M5" s="61"/>
      <c r="N5" s="58"/>
      <c r="O5" s="58"/>
    </row>
    <row r="6" spans="1:15" s="47" customFormat="1" ht="11.25" customHeight="1" x14ac:dyDescent="0.25">
      <c r="A6" s="62"/>
      <c r="B6" s="63"/>
      <c r="C6" s="64"/>
      <c r="D6" s="65"/>
      <c r="E6" s="65"/>
      <c r="F6" s="65"/>
      <c r="G6" s="64"/>
      <c r="J6" s="61"/>
    </row>
    <row r="7" spans="1:15" s="47" customFormat="1" x14ac:dyDescent="0.25">
      <c r="A7" s="99" t="s">
        <v>42</v>
      </c>
      <c r="B7" s="99"/>
      <c r="C7" s="99"/>
      <c r="D7" s="99"/>
      <c r="E7" s="99"/>
      <c r="F7" s="99"/>
      <c r="G7" s="99"/>
      <c r="H7" s="60"/>
    </row>
    <row r="8" spans="1:15" s="47" customFormat="1" ht="6.75" customHeight="1" x14ac:dyDescent="0.25">
      <c r="A8" s="66"/>
      <c r="B8" s="67"/>
      <c r="C8" s="66"/>
      <c r="D8" s="66"/>
      <c r="E8" s="68"/>
      <c r="F8" s="66"/>
      <c r="G8" s="66"/>
    </row>
    <row r="9" spans="1:15" s="47" customFormat="1" ht="27.75" customHeight="1" x14ac:dyDescent="0.25">
      <c r="A9" s="54" t="s">
        <v>0</v>
      </c>
      <c r="B9" s="54" t="s">
        <v>7</v>
      </c>
      <c r="C9" s="54" t="s">
        <v>8</v>
      </c>
      <c r="D9" s="54" t="s">
        <v>9</v>
      </c>
      <c r="E9" s="100" t="s">
        <v>10</v>
      </c>
      <c r="F9" s="101"/>
      <c r="G9" s="54" t="s">
        <v>23</v>
      </c>
      <c r="M9" s="60"/>
    </row>
    <row r="10" spans="1:15" s="83" customFormat="1" ht="45" customHeight="1" x14ac:dyDescent="0.25">
      <c r="A10" s="18">
        <v>1</v>
      </c>
      <c r="B10" s="18" t="s">
        <v>11</v>
      </c>
      <c r="C10" s="34">
        <v>15</v>
      </c>
      <c r="D10" s="89">
        <v>466.1</v>
      </c>
      <c r="E10" s="102" t="s">
        <v>15</v>
      </c>
      <c r="F10" s="102"/>
      <c r="G10" s="90"/>
    </row>
    <row r="11" spans="1:15" s="83" customFormat="1" ht="48" customHeight="1" x14ac:dyDescent="0.25">
      <c r="A11" s="18">
        <v>2</v>
      </c>
      <c r="B11" s="18" t="s">
        <v>11</v>
      </c>
      <c r="C11" s="34">
        <v>15</v>
      </c>
      <c r="D11" s="89">
        <v>466.1</v>
      </c>
      <c r="E11" s="102" t="s">
        <v>15</v>
      </c>
      <c r="F11" s="102"/>
      <c r="G11" s="90"/>
    </row>
    <row r="12" spans="1:15" s="83" customFormat="1" ht="45" customHeight="1" x14ac:dyDescent="0.25">
      <c r="A12" s="18">
        <v>3</v>
      </c>
      <c r="B12" s="18" t="s">
        <v>11</v>
      </c>
      <c r="C12" s="34">
        <v>15</v>
      </c>
      <c r="D12" s="89">
        <v>466.1</v>
      </c>
      <c r="E12" s="102" t="s">
        <v>15</v>
      </c>
      <c r="F12" s="102"/>
      <c r="G12" s="90"/>
      <c r="J12" s="88"/>
    </row>
    <row r="13" spans="1:15" s="83" customFormat="1" ht="45" customHeight="1" x14ac:dyDescent="0.25">
      <c r="A13" s="18">
        <v>4</v>
      </c>
      <c r="B13" s="18" t="s">
        <v>11</v>
      </c>
      <c r="C13" s="34">
        <v>15</v>
      </c>
      <c r="D13" s="89">
        <v>466.1</v>
      </c>
      <c r="E13" s="102" t="s">
        <v>15</v>
      </c>
      <c r="F13" s="102"/>
      <c r="G13" s="90"/>
      <c r="J13" s="88"/>
    </row>
    <row r="14" spans="1:15" s="83" customFormat="1" ht="45" customHeight="1" x14ac:dyDescent="0.25">
      <c r="A14" s="18">
        <v>5</v>
      </c>
      <c r="B14" s="18" t="s">
        <v>11</v>
      </c>
      <c r="C14" s="34">
        <v>15</v>
      </c>
      <c r="D14" s="89">
        <v>466.1</v>
      </c>
      <c r="E14" s="102" t="s">
        <v>15</v>
      </c>
      <c r="F14" s="102"/>
      <c r="G14" s="90"/>
      <c r="J14" s="88"/>
    </row>
    <row r="15" spans="1:15" s="83" customFormat="1" ht="45" customHeight="1" x14ac:dyDescent="0.25">
      <c r="A15" s="18">
        <v>6</v>
      </c>
      <c r="B15" s="18" t="s">
        <v>11</v>
      </c>
      <c r="C15" s="34">
        <v>15</v>
      </c>
      <c r="D15" s="89">
        <v>466.1</v>
      </c>
      <c r="E15" s="102" t="s">
        <v>15</v>
      </c>
      <c r="F15" s="102"/>
      <c r="G15" s="90"/>
    </row>
    <row r="16" spans="1:15" s="83" customFormat="1" ht="45" customHeight="1" x14ac:dyDescent="0.25">
      <c r="A16" s="18">
        <v>7</v>
      </c>
      <c r="B16" s="18" t="s">
        <v>11</v>
      </c>
      <c r="C16" s="34">
        <v>20</v>
      </c>
      <c r="D16" s="89">
        <v>1540</v>
      </c>
      <c r="E16" s="102" t="s">
        <v>14</v>
      </c>
      <c r="F16" s="102"/>
      <c r="G16" s="90"/>
    </row>
    <row r="17" spans="1:10" s="83" customFormat="1" ht="45" customHeight="1" x14ac:dyDescent="0.25">
      <c r="A17" s="18">
        <v>8</v>
      </c>
      <c r="B17" s="18" t="s">
        <v>11</v>
      </c>
      <c r="C17" s="34">
        <v>20</v>
      </c>
      <c r="D17" s="89">
        <v>1540</v>
      </c>
      <c r="E17" s="102" t="s">
        <v>14</v>
      </c>
      <c r="F17" s="102"/>
      <c r="G17" s="90"/>
    </row>
    <row r="18" spans="1:10" s="83" customFormat="1" ht="45" customHeight="1" x14ac:dyDescent="0.25">
      <c r="A18" s="18">
        <v>9</v>
      </c>
      <c r="B18" s="18" t="s">
        <v>11</v>
      </c>
      <c r="C18" s="34">
        <v>20</v>
      </c>
      <c r="D18" s="89">
        <v>1540</v>
      </c>
      <c r="E18" s="102" t="s">
        <v>14</v>
      </c>
      <c r="F18" s="102"/>
      <c r="G18" s="90"/>
    </row>
    <row r="19" spans="1:10" s="91" customFormat="1" ht="45" customHeight="1" x14ac:dyDescent="0.25">
      <c r="A19" s="18">
        <v>10</v>
      </c>
      <c r="B19" s="18" t="s">
        <v>11</v>
      </c>
      <c r="C19" s="34">
        <v>150</v>
      </c>
      <c r="D19" s="89">
        <v>11550</v>
      </c>
      <c r="E19" s="102" t="s">
        <v>14</v>
      </c>
      <c r="F19" s="102"/>
      <c r="G19" s="90"/>
    </row>
    <row r="20" spans="1:10" s="91" customFormat="1" ht="45" customHeight="1" x14ac:dyDescent="0.25">
      <c r="A20" s="18">
        <v>11</v>
      </c>
      <c r="B20" s="18" t="s">
        <v>11</v>
      </c>
      <c r="C20" s="34">
        <v>70</v>
      </c>
      <c r="D20" s="89">
        <v>5390</v>
      </c>
      <c r="E20" s="102" t="s">
        <v>14</v>
      </c>
      <c r="F20" s="102"/>
      <c r="G20" s="90"/>
    </row>
    <row r="21" spans="1:10" s="91" customFormat="1" ht="45" customHeight="1" x14ac:dyDescent="0.25">
      <c r="A21" s="18">
        <v>12</v>
      </c>
      <c r="B21" s="18" t="s">
        <v>11</v>
      </c>
      <c r="C21" s="34">
        <v>50</v>
      </c>
      <c r="D21" s="89">
        <v>3850</v>
      </c>
      <c r="E21" s="102" t="s">
        <v>14</v>
      </c>
      <c r="F21" s="102"/>
      <c r="G21" s="90"/>
    </row>
    <row r="22" spans="1:10" s="83" customFormat="1" ht="45" customHeight="1" x14ac:dyDescent="0.25">
      <c r="A22" s="18">
        <v>13</v>
      </c>
      <c r="B22" s="18" t="s">
        <v>11</v>
      </c>
      <c r="C22" s="34">
        <v>60</v>
      </c>
      <c r="D22" s="89">
        <v>4620</v>
      </c>
      <c r="E22" s="102" t="s">
        <v>21</v>
      </c>
      <c r="F22" s="102"/>
      <c r="G22" s="90"/>
    </row>
    <row r="23" spans="1:10" s="83" customFormat="1" ht="45" customHeight="1" x14ac:dyDescent="0.25">
      <c r="A23" s="18">
        <v>14</v>
      </c>
      <c r="B23" s="18" t="s">
        <v>11</v>
      </c>
      <c r="C23" s="34">
        <v>18</v>
      </c>
      <c r="D23" s="89">
        <v>1386</v>
      </c>
      <c r="E23" s="102" t="s">
        <v>14</v>
      </c>
      <c r="F23" s="102"/>
      <c r="G23" s="90"/>
    </row>
    <row r="24" spans="1:10" s="83" customFormat="1" ht="45" customHeight="1" x14ac:dyDescent="0.25">
      <c r="A24" s="18">
        <v>15</v>
      </c>
      <c r="B24" s="18" t="s">
        <v>11</v>
      </c>
      <c r="C24" s="34">
        <v>60</v>
      </c>
      <c r="D24" s="89">
        <v>4620</v>
      </c>
      <c r="E24" s="102" t="s">
        <v>14</v>
      </c>
      <c r="F24" s="102"/>
      <c r="G24" s="90"/>
      <c r="J24" s="88"/>
    </row>
    <row r="25" spans="1:10" s="83" customFormat="1" ht="45" customHeight="1" x14ac:dyDescent="0.25">
      <c r="A25" s="18">
        <v>16</v>
      </c>
      <c r="B25" s="18" t="s">
        <v>11</v>
      </c>
      <c r="C25" s="34">
        <v>30</v>
      </c>
      <c r="D25" s="89">
        <v>2310</v>
      </c>
      <c r="E25" s="102" t="s">
        <v>14</v>
      </c>
      <c r="F25" s="102"/>
      <c r="G25" s="90"/>
      <c r="J25" s="88"/>
    </row>
    <row r="26" spans="1:10" s="83" customFormat="1" ht="45" customHeight="1" x14ac:dyDescent="0.25">
      <c r="A26" s="18">
        <v>17</v>
      </c>
      <c r="B26" s="18" t="s">
        <v>11</v>
      </c>
      <c r="C26" s="34">
        <v>140</v>
      </c>
      <c r="D26" s="89">
        <v>10780</v>
      </c>
      <c r="E26" s="102" t="s">
        <v>14</v>
      </c>
      <c r="F26" s="102"/>
      <c r="G26" s="90"/>
      <c r="J26" s="88"/>
    </row>
    <row r="27" spans="1:10" s="83" customFormat="1" ht="45" customHeight="1" x14ac:dyDescent="0.25">
      <c r="A27" s="18">
        <v>18</v>
      </c>
      <c r="B27" s="18" t="s">
        <v>11</v>
      </c>
      <c r="C27" s="34">
        <v>50</v>
      </c>
      <c r="D27" s="89">
        <v>3850</v>
      </c>
      <c r="E27" s="102" t="s">
        <v>14</v>
      </c>
      <c r="F27" s="102"/>
      <c r="G27" s="90"/>
    </row>
    <row r="28" spans="1:10" s="83" customFormat="1" ht="45" customHeight="1" x14ac:dyDescent="0.25">
      <c r="A28" s="18">
        <v>19</v>
      </c>
      <c r="B28" s="18" t="s">
        <v>11</v>
      </c>
      <c r="C28" s="34">
        <v>70</v>
      </c>
      <c r="D28" s="89">
        <v>5390</v>
      </c>
      <c r="E28" s="102" t="s">
        <v>14</v>
      </c>
      <c r="F28" s="102"/>
      <c r="G28" s="90"/>
    </row>
    <row r="29" spans="1:10" s="83" customFormat="1" ht="45" customHeight="1" x14ac:dyDescent="0.25">
      <c r="A29" s="18">
        <v>20</v>
      </c>
      <c r="B29" s="18" t="s">
        <v>11</v>
      </c>
      <c r="C29" s="34">
        <v>70</v>
      </c>
      <c r="D29" s="89">
        <v>5390</v>
      </c>
      <c r="E29" s="102" t="s">
        <v>14</v>
      </c>
      <c r="F29" s="102"/>
      <c r="G29" s="90"/>
    </row>
    <row r="30" spans="1:10" s="83" customFormat="1" ht="45" customHeight="1" x14ac:dyDescent="0.25">
      <c r="A30" s="18">
        <v>21</v>
      </c>
      <c r="B30" s="18" t="s">
        <v>11</v>
      </c>
      <c r="C30" s="34">
        <v>90</v>
      </c>
      <c r="D30" s="89">
        <v>6930</v>
      </c>
      <c r="E30" s="102" t="s">
        <v>14</v>
      </c>
      <c r="F30" s="102"/>
      <c r="G30" s="90"/>
    </row>
    <row r="31" spans="1:10" s="83" customFormat="1" ht="45" customHeight="1" x14ac:dyDescent="0.25">
      <c r="A31" s="18">
        <v>22</v>
      </c>
      <c r="B31" s="18" t="s">
        <v>11</v>
      </c>
      <c r="C31" s="34">
        <v>550</v>
      </c>
      <c r="D31" s="89">
        <v>42350</v>
      </c>
      <c r="E31" s="92" t="s">
        <v>21</v>
      </c>
      <c r="F31" s="92"/>
      <c r="G31" s="90"/>
      <c r="J31" s="88"/>
    </row>
    <row r="32" spans="1:10" s="83" customFormat="1" ht="45" customHeight="1" x14ac:dyDescent="0.25">
      <c r="A32" s="18">
        <v>23</v>
      </c>
      <c r="B32" s="18" t="s">
        <v>11</v>
      </c>
      <c r="C32" s="34">
        <v>660</v>
      </c>
      <c r="D32" s="89">
        <v>50820</v>
      </c>
      <c r="E32" s="92" t="s">
        <v>21</v>
      </c>
      <c r="F32" s="92"/>
      <c r="G32" s="90"/>
    </row>
    <row r="33" spans="1:7" s="83" customFormat="1" ht="45" customHeight="1" x14ac:dyDescent="0.25">
      <c r="A33" s="18">
        <v>24</v>
      </c>
      <c r="B33" s="18" t="s">
        <v>11</v>
      </c>
      <c r="C33" s="34">
        <v>200</v>
      </c>
      <c r="D33" s="89">
        <v>15400</v>
      </c>
      <c r="E33" s="92" t="s">
        <v>21</v>
      </c>
      <c r="F33" s="92"/>
      <c r="G33" s="90"/>
    </row>
    <row r="34" spans="1:7" s="83" customFormat="1" ht="45" customHeight="1" x14ac:dyDescent="0.25">
      <c r="A34" s="18">
        <v>25</v>
      </c>
      <c r="B34" s="18" t="s">
        <v>11</v>
      </c>
      <c r="C34" s="34">
        <v>400</v>
      </c>
      <c r="D34" s="89">
        <v>30800</v>
      </c>
      <c r="E34" s="92" t="s">
        <v>21</v>
      </c>
      <c r="F34" s="92"/>
      <c r="G34" s="90"/>
    </row>
    <row r="35" spans="1:7" s="83" customFormat="1" ht="45" customHeight="1" x14ac:dyDescent="0.25">
      <c r="A35" s="18">
        <v>26</v>
      </c>
      <c r="B35" s="18" t="s">
        <v>11</v>
      </c>
      <c r="C35" s="34">
        <v>350</v>
      </c>
      <c r="D35" s="89">
        <v>26950</v>
      </c>
      <c r="E35" s="92" t="s">
        <v>21</v>
      </c>
      <c r="F35" s="92"/>
      <c r="G35" s="90"/>
    </row>
    <row r="36" spans="1:7" x14ac:dyDescent="0.25">
      <c r="B36" s="73" t="s">
        <v>12</v>
      </c>
      <c r="C36" s="88">
        <v>3029.8</v>
      </c>
      <c r="D36" s="88">
        <v>239802.6</v>
      </c>
    </row>
    <row r="37" spans="1:7" x14ac:dyDescent="0.25">
      <c r="C37" s="88"/>
      <c r="D37" s="83"/>
    </row>
    <row r="41" spans="1:7" ht="49.5" customHeight="1" x14ac:dyDescent="0.25">
      <c r="A41" s="72"/>
      <c r="B41" s="72"/>
      <c r="C41" s="72"/>
      <c r="D41" s="72"/>
      <c r="E41" s="72"/>
      <c r="F41" s="72"/>
      <c r="G41" s="72"/>
    </row>
    <row r="42" spans="1:7" ht="49.5" customHeight="1" x14ac:dyDescent="0.25">
      <c r="A42" s="72"/>
      <c r="B42" s="72"/>
      <c r="C42" s="72"/>
      <c r="D42" s="72"/>
      <c r="E42" s="72"/>
      <c r="F42" s="72"/>
      <c r="G42" s="72"/>
    </row>
    <row r="43" spans="1:7" ht="45" customHeight="1" x14ac:dyDescent="0.25">
      <c r="A43" s="72"/>
      <c r="B43" s="72"/>
      <c r="C43" s="72"/>
      <c r="D43" s="72"/>
      <c r="E43" s="72"/>
      <c r="F43" s="72"/>
      <c r="G43" s="72"/>
    </row>
    <row r="44" spans="1:7" ht="45" customHeight="1" x14ac:dyDescent="0.25">
      <c r="A44" s="72"/>
      <c r="B44" s="72"/>
      <c r="C44" s="72"/>
      <c r="D44" s="72"/>
      <c r="E44" s="72"/>
      <c r="F44" s="72"/>
      <c r="G44" s="72"/>
    </row>
    <row r="45" spans="1:7" ht="45" customHeight="1" x14ac:dyDescent="0.25">
      <c r="A45" s="72"/>
      <c r="B45" s="72"/>
      <c r="C45" s="72"/>
      <c r="D45" s="72"/>
      <c r="E45" s="72"/>
      <c r="F45" s="72"/>
      <c r="G45" s="72"/>
    </row>
    <row r="46" spans="1:7" x14ac:dyDescent="0.25">
      <c r="A46" s="72"/>
      <c r="B46" s="72"/>
      <c r="C46" s="72"/>
      <c r="D46" s="72"/>
      <c r="E46" s="72"/>
      <c r="F46" s="72"/>
      <c r="G46" s="72"/>
    </row>
  </sheetData>
  <mergeCells count="29">
    <mergeCell ref="E31:F31"/>
    <mergeCell ref="E32:F32"/>
    <mergeCell ref="E33:F33"/>
    <mergeCell ref="E34:F34"/>
    <mergeCell ref="E35:F35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</mergeCells>
  <pageMargins left="0.31496062992125984" right="0.31496062992125984" top="0.35433070866141736" bottom="0.35433070866141736" header="0" footer="0"/>
  <pageSetup paperSize="9" scale="97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январь 2018</vt:lpstr>
      <vt:lpstr>февраль 2018</vt:lpstr>
      <vt:lpstr>март 2018</vt:lpstr>
      <vt:lpstr>апрель 2018 </vt:lpstr>
      <vt:lpstr>май 2018</vt:lpstr>
      <vt:lpstr>июнь 2018</vt:lpstr>
      <vt:lpstr>июль 2018</vt:lpstr>
      <vt:lpstr>август 2018</vt:lpstr>
      <vt:lpstr>сентябрь 2018</vt:lpstr>
      <vt:lpstr>октябрь 2018</vt:lpstr>
      <vt:lpstr>ноябрь 2018</vt:lpstr>
      <vt:lpstr>декабрь 2018</vt:lpstr>
      <vt:lpstr>'август 2018'!Область_печати</vt:lpstr>
      <vt:lpstr>'декабрь 2018'!Область_печати</vt:lpstr>
      <vt:lpstr>'июль 2018'!Область_печати</vt:lpstr>
      <vt:lpstr>'ноябрь 2018'!Область_печати</vt:lpstr>
      <vt:lpstr>'октябрь 2018'!Область_печати</vt:lpstr>
      <vt:lpstr>'сентябрь 2018'!Область_печати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PTO_Ingeneer2</cp:lastModifiedBy>
  <cp:lastPrinted>2018-08-20T09:45:42Z</cp:lastPrinted>
  <dcterms:created xsi:type="dcterms:W3CDTF">2012-10-02T08:12:16Z</dcterms:created>
  <dcterms:modified xsi:type="dcterms:W3CDTF">2019-01-11T03:51:36Z</dcterms:modified>
</cp:coreProperties>
</file>