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240" windowHeight="6915" firstSheet="3" activeTab="11"/>
  </bookViews>
  <sheets>
    <sheet name="январь 2017" sheetId="16" r:id="rId1"/>
    <sheet name="февраль 2017" sheetId="5" r:id="rId2"/>
    <sheet name="март 2017" sheetId="6" r:id="rId3"/>
    <sheet name="апрель 2017" sheetId="7" r:id="rId4"/>
    <sheet name="май 2017" sheetId="8" r:id="rId5"/>
    <sheet name="июнь 2017" sheetId="9" r:id="rId6"/>
    <sheet name="июль 2017" sheetId="20" r:id="rId7"/>
    <sheet name="август 2017" sheetId="21" r:id="rId8"/>
    <sheet name="сентябрь 2017" sheetId="22" r:id="rId9"/>
    <sheet name="октябрь 2017" sheetId="23" r:id="rId10"/>
    <sheet name="ноябрь 2017" sheetId="24" r:id="rId11"/>
    <sheet name="декабрь 2017" sheetId="25" r:id="rId12"/>
  </sheets>
  <externalReferences>
    <externalReference r:id="rId13"/>
    <externalReference r:id="rId14"/>
  </externalReferences>
  <definedNames>
    <definedName name="_xlnm._FilterDatabase" localSheetId="11" hidden="1">'декабрь 2017'!$A$9:$K$43</definedName>
    <definedName name="_xlnm._FilterDatabase" localSheetId="10" hidden="1">'ноябрь 2017'!$A$9:$K$23</definedName>
    <definedName name="_xlnm._FilterDatabase" localSheetId="9" hidden="1">'октябрь 2017'!$A$10:$K$23</definedName>
    <definedName name="god">[1]Титульный!$M$5</definedName>
    <definedName name="org">[1]Титульный!$F$10</definedName>
    <definedName name="абк.цпс" localSheetId="11">#REF!</definedName>
    <definedName name="абк.цпс" localSheetId="10">#REF!</definedName>
    <definedName name="абк.цпс" localSheetId="9">#REF!</definedName>
    <definedName name="абк.цпс">#REF!</definedName>
    <definedName name="аварийнаяёмкость" localSheetId="11">#REF!</definedName>
    <definedName name="аварийнаяёмкость" localSheetId="10">#REF!</definedName>
    <definedName name="аварийнаяёмкость" localSheetId="9">#REF!</definedName>
    <definedName name="аварийнаяёмкость">#REF!</definedName>
    <definedName name="ак16.1" localSheetId="11">#REF!</definedName>
    <definedName name="ак16.1" localSheetId="10">#REF!</definedName>
    <definedName name="ак16.1" localSheetId="9">#REF!</definedName>
    <definedName name="ак16.1">#REF!</definedName>
    <definedName name="ак16.2" localSheetId="11">#REF!</definedName>
    <definedName name="ак16.2" localSheetId="10">#REF!</definedName>
    <definedName name="ак16.2" localSheetId="9">#REF!</definedName>
    <definedName name="ак16.2">#REF!</definedName>
    <definedName name="ак25" localSheetId="11">#REF!</definedName>
    <definedName name="ак25" localSheetId="10">#REF!</definedName>
    <definedName name="ак25" localSheetId="9">#REF!</definedName>
    <definedName name="ак25">#REF!</definedName>
    <definedName name="артскважина1" localSheetId="11">#REF!</definedName>
    <definedName name="артскважина1" localSheetId="10">#REF!</definedName>
    <definedName name="артскважина1" localSheetId="9">#REF!</definedName>
    <definedName name="артскважина1">#REF!</definedName>
    <definedName name="артскважина2" localSheetId="11">#REF!</definedName>
    <definedName name="артскважина2" localSheetId="10">#REF!</definedName>
    <definedName name="артскважина2" localSheetId="9">#REF!</definedName>
    <definedName name="артскважина2">#REF!</definedName>
    <definedName name="баня.финская" localSheetId="11">#REF!</definedName>
    <definedName name="баня.финская" localSheetId="10">#REF!</definedName>
    <definedName name="баня.финская" localSheetId="9">#REF!</definedName>
    <definedName name="баня.финская">#REF!</definedName>
    <definedName name="блоквысокогодавл" localSheetId="11">#REF!</definedName>
    <definedName name="блоквысокогодавл" localSheetId="10">#REF!</definedName>
    <definedName name="блоквысокогодавл" localSheetId="9">#REF!</definedName>
    <definedName name="блоквысокогодавл">#REF!</definedName>
    <definedName name="бмх" localSheetId="11">#REF!</definedName>
    <definedName name="бмх" localSheetId="10">#REF!</definedName>
    <definedName name="бмх" localSheetId="9">#REF!</definedName>
    <definedName name="бмх">#REF!</definedName>
    <definedName name="бранденбург" localSheetId="11">#REF!</definedName>
    <definedName name="бранденбург" localSheetId="10">#REF!</definedName>
    <definedName name="бранденбург" localSheetId="9">#REF!</definedName>
    <definedName name="бранденбург">#REF!</definedName>
    <definedName name="бригада.добычи" localSheetId="11">#REF!</definedName>
    <definedName name="бригада.добычи" localSheetId="10">#REF!</definedName>
    <definedName name="бригада.добычи" localSheetId="9">#REF!</definedName>
    <definedName name="бригада.добычи">#REF!</definedName>
    <definedName name="брх1" localSheetId="11">#REF!</definedName>
    <definedName name="брх1" localSheetId="10">#REF!</definedName>
    <definedName name="брх1" localSheetId="9">#REF!</definedName>
    <definedName name="брх1">#REF!</definedName>
    <definedName name="брх2" localSheetId="11">#REF!</definedName>
    <definedName name="брх2" localSheetId="10">#REF!</definedName>
    <definedName name="брх2" localSheetId="9">#REF!</definedName>
    <definedName name="брх2">#REF!</definedName>
    <definedName name="вл35" localSheetId="11">#REF!</definedName>
    <definedName name="вл35" localSheetId="10">#REF!</definedName>
    <definedName name="вл35" localSheetId="9">#REF!</definedName>
    <definedName name="вл35">#REF!</definedName>
    <definedName name="вл6" localSheetId="11">#REF!</definedName>
    <definedName name="вл6" localSheetId="10">#REF!</definedName>
    <definedName name="вл6" localSheetId="9">#REF!</definedName>
    <definedName name="вл6">#REF!</definedName>
    <definedName name="ДНС" localSheetId="11">#REF!</definedName>
    <definedName name="ДНС" localSheetId="10">#REF!</definedName>
    <definedName name="ДНС" localSheetId="9">#REF!</definedName>
    <definedName name="ДНС">#REF!</definedName>
    <definedName name="задвижки" localSheetId="11">#REF!</definedName>
    <definedName name="задвижки" localSheetId="10">#REF!</definedName>
    <definedName name="задвижки" localSheetId="9">#REF!</definedName>
    <definedName name="задвижки">#REF!</definedName>
    <definedName name="к1" localSheetId="11">#REF!</definedName>
    <definedName name="к1" localSheetId="10">#REF!</definedName>
    <definedName name="к1" localSheetId="9">#REF!</definedName>
    <definedName name="к1">#REF!</definedName>
    <definedName name="к10" localSheetId="11">#REF!</definedName>
    <definedName name="к10" localSheetId="10">#REF!</definedName>
    <definedName name="к10" localSheetId="9">#REF!</definedName>
    <definedName name="к10">#REF!</definedName>
    <definedName name="к11" localSheetId="11">#REF!</definedName>
    <definedName name="к11" localSheetId="10">#REF!</definedName>
    <definedName name="к11" localSheetId="9">#REF!</definedName>
    <definedName name="к11">#REF!</definedName>
    <definedName name="к12" localSheetId="11">#REF!</definedName>
    <definedName name="к12" localSheetId="10">#REF!</definedName>
    <definedName name="к12" localSheetId="9">#REF!</definedName>
    <definedName name="к12">#REF!</definedName>
    <definedName name="к13" localSheetId="11">#REF!</definedName>
    <definedName name="к13" localSheetId="10">#REF!</definedName>
    <definedName name="к13" localSheetId="9">#REF!</definedName>
    <definedName name="к13">#REF!</definedName>
    <definedName name="к14" localSheetId="11">#REF!</definedName>
    <definedName name="к14" localSheetId="10">#REF!</definedName>
    <definedName name="к14" localSheetId="9">#REF!</definedName>
    <definedName name="к14">#REF!</definedName>
    <definedName name="к15" localSheetId="11">#REF!</definedName>
    <definedName name="к15" localSheetId="10">#REF!</definedName>
    <definedName name="к15" localSheetId="9">#REF!</definedName>
    <definedName name="к15">#REF!</definedName>
    <definedName name="к16" localSheetId="11">#REF!</definedName>
    <definedName name="к16" localSheetId="10">#REF!</definedName>
    <definedName name="к16" localSheetId="9">#REF!</definedName>
    <definedName name="к16">#REF!</definedName>
    <definedName name="к17" localSheetId="11">#REF!</definedName>
    <definedName name="к17" localSheetId="10">#REF!</definedName>
    <definedName name="к17" localSheetId="9">#REF!</definedName>
    <definedName name="к17">#REF!</definedName>
    <definedName name="к2" localSheetId="11">#REF!</definedName>
    <definedName name="к2" localSheetId="10">#REF!</definedName>
    <definedName name="к2" localSheetId="9">#REF!</definedName>
    <definedName name="к2">#REF!</definedName>
    <definedName name="к3" localSheetId="11">#REF!</definedName>
    <definedName name="к3" localSheetId="10">#REF!</definedName>
    <definedName name="к3" localSheetId="9">#REF!</definedName>
    <definedName name="к3">#REF!</definedName>
    <definedName name="к4" localSheetId="11">#REF!</definedName>
    <definedName name="к4" localSheetId="10">#REF!</definedName>
    <definedName name="к4" localSheetId="9">#REF!</definedName>
    <definedName name="к4">#REF!</definedName>
    <definedName name="к5" localSheetId="11">#REF!</definedName>
    <definedName name="к5" localSheetId="10">#REF!</definedName>
    <definedName name="к5" localSheetId="9">#REF!</definedName>
    <definedName name="к5">#REF!</definedName>
    <definedName name="к6" localSheetId="11">#REF!</definedName>
    <definedName name="к6" localSheetId="10">#REF!</definedName>
    <definedName name="к6" localSheetId="9">#REF!</definedName>
    <definedName name="к6">#REF!</definedName>
    <definedName name="к7" localSheetId="11">#REF!</definedName>
    <definedName name="к7" localSheetId="10">#REF!</definedName>
    <definedName name="к7" localSheetId="9">#REF!</definedName>
    <definedName name="к7">#REF!</definedName>
    <definedName name="к8" localSheetId="11">#REF!</definedName>
    <definedName name="к8" localSheetId="10">#REF!</definedName>
    <definedName name="к8" localSheetId="9">#REF!</definedName>
    <definedName name="к8">#REF!</definedName>
    <definedName name="к9" localSheetId="11">#REF!</definedName>
    <definedName name="к9" localSheetId="10">#REF!</definedName>
    <definedName name="к9" localSheetId="9">#REF!</definedName>
    <definedName name="к9">#REF!</definedName>
    <definedName name="КЛ6" localSheetId="11">#REF!</definedName>
    <definedName name="КЛ6" localSheetId="10">#REF!</definedName>
    <definedName name="КЛ6" localSheetId="9">#REF!</definedName>
    <definedName name="КЛ6">#REF!</definedName>
    <definedName name="КНС" localSheetId="11">#REF!</definedName>
    <definedName name="КНС" localSheetId="10">#REF!</definedName>
    <definedName name="КНС" localSheetId="9">#REF!</definedName>
    <definedName name="КНС">#REF!</definedName>
    <definedName name="компрессорная" localSheetId="11">#REF!</definedName>
    <definedName name="компрессорная" localSheetId="10">#REF!</definedName>
    <definedName name="компрессорная" localSheetId="9">#REF!</definedName>
    <definedName name="компрессорная">#REF!</definedName>
    <definedName name="кос" localSheetId="11">#REF!</definedName>
    <definedName name="кос" localSheetId="10">#REF!</definedName>
    <definedName name="кос" localSheetId="9">#REF!</definedName>
    <definedName name="кос">#REF!</definedName>
    <definedName name="котельная" localSheetId="11">#REF!</definedName>
    <definedName name="котельная" localSheetId="10">#REF!</definedName>
    <definedName name="котельная" localSheetId="9">#REF!</definedName>
    <definedName name="котельная">#REF!</definedName>
    <definedName name="ктпн" localSheetId="11">#REF!</definedName>
    <definedName name="ктпн" localSheetId="10">#REF!</definedName>
    <definedName name="ктпн" localSheetId="9">#REF!</definedName>
    <definedName name="ктпн">#REF!</definedName>
    <definedName name="КТПНрадуж" localSheetId="11">#REF!</definedName>
    <definedName name="КТПНрадуж" localSheetId="10">#REF!</definedName>
    <definedName name="КТПНрадуж" localSheetId="9">#REF!</definedName>
    <definedName name="КТПНрадуж">#REF!</definedName>
    <definedName name="КТПНунимо" localSheetId="11">#REF!</definedName>
    <definedName name="КТПНунимо" localSheetId="10">#REF!</definedName>
    <definedName name="КТПНунимо" localSheetId="9">#REF!</definedName>
    <definedName name="КТПНунимо">#REF!</definedName>
    <definedName name="н1" localSheetId="11">#REF!</definedName>
    <definedName name="н1" localSheetId="10">#REF!</definedName>
    <definedName name="н1" localSheetId="9">#REF!</definedName>
    <definedName name="н1">#REF!</definedName>
    <definedName name="н10" localSheetId="11">#REF!</definedName>
    <definedName name="н10" localSheetId="10">#REF!</definedName>
    <definedName name="н10" localSheetId="9">#REF!</definedName>
    <definedName name="н10">#REF!</definedName>
    <definedName name="н12" localSheetId="11">#REF!</definedName>
    <definedName name="н12" localSheetId="10">#REF!</definedName>
    <definedName name="н12" localSheetId="9">#REF!</definedName>
    <definedName name="н12">#REF!</definedName>
    <definedName name="н13" localSheetId="11">#REF!</definedName>
    <definedName name="н13" localSheetId="10">#REF!</definedName>
    <definedName name="н13" localSheetId="9">#REF!</definedName>
    <definedName name="н13">#REF!</definedName>
    <definedName name="н2" localSheetId="11">#REF!</definedName>
    <definedName name="н2" localSheetId="10">#REF!</definedName>
    <definedName name="н2" localSheetId="9">#REF!</definedName>
    <definedName name="н2">#REF!</definedName>
    <definedName name="н3" localSheetId="11">#REF!</definedName>
    <definedName name="н3" localSheetId="10">#REF!</definedName>
    <definedName name="н3" localSheetId="9">#REF!</definedName>
    <definedName name="н3">#REF!</definedName>
    <definedName name="н4" localSheetId="11">#REF!</definedName>
    <definedName name="н4" localSheetId="10">#REF!</definedName>
    <definedName name="н4" localSheetId="9">#REF!</definedName>
    <definedName name="н4">#REF!</definedName>
    <definedName name="наружное.освещение.ж.п." localSheetId="11">#REF!</definedName>
    <definedName name="наружное.освещение.ж.п." localSheetId="10">#REF!</definedName>
    <definedName name="наружное.освещение.ж.п." localSheetId="9">#REF!</definedName>
    <definedName name="наружное.освещение.ж.п.">#REF!</definedName>
    <definedName name="насос.2подёма" localSheetId="11">#REF!</definedName>
    <definedName name="насос.2подёма" localSheetId="10">#REF!</definedName>
    <definedName name="насос.2подёма" localSheetId="9">#REF!</definedName>
    <definedName name="насос.2подёма">#REF!</definedName>
    <definedName name="нефтеналив" localSheetId="11">#REF!</definedName>
    <definedName name="нефтеналив" localSheetId="10">#REF!</definedName>
    <definedName name="нефтеналив" localSheetId="9">#REF!</definedName>
    <definedName name="нефтеналив">#REF!</definedName>
    <definedName name="_xlnm.Print_Area" localSheetId="11">'декабрь 2017'!$A$1:$G$43</definedName>
    <definedName name="опер.станции.обезж" localSheetId="11">#REF!</definedName>
    <definedName name="опер.станции.обезж" localSheetId="10">#REF!</definedName>
    <definedName name="опер.станции.обезж" localSheetId="9">#REF!</definedName>
    <definedName name="опер.станции.обезж">#REF!</definedName>
    <definedName name="операторная.днс" localSheetId="11">#REF!</definedName>
    <definedName name="операторная.днс" localSheetId="10">#REF!</definedName>
    <definedName name="операторная.днс" localSheetId="9">#REF!</definedName>
    <definedName name="операторная.днс">#REF!</definedName>
    <definedName name="операторная.кнс" localSheetId="11">#REF!</definedName>
    <definedName name="операторная.кнс" localSheetId="10">#REF!</definedName>
    <definedName name="операторная.кнс" localSheetId="9">#REF!</definedName>
    <definedName name="операторная.кнс">#REF!</definedName>
    <definedName name="прожекторные.мачты" localSheetId="11">#REF!</definedName>
    <definedName name="прожекторные.мачты" localSheetId="10">#REF!</definedName>
    <definedName name="прожекторные.мачты" localSheetId="9">#REF!</definedName>
    <definedName name="прожекторные.мачты">#REF!</definedName>
    <definedName name="проходная" localSheetId="11">#REF!</definedName>
    <definedName name="проходная" localSheetId="10">#REF!</definedName>
    <definedName name="проходная" localSheetId="9">#REF!</definedName>
    <definedName name="проходная">#REF!</definedName>
    <definedName name="пст" localSheetId="11">#REF!</definedName>
    <definedName name="пст" localSheetId="10">#REF!</definedName>
    <definedName name="пст" localSheetId="9">#REF!</definedName>
    <definedName name="пст">#REF!</definedName>
    <definedName name="р1015" localSheetId="11">#REF!</definedName>
    <definedName name="р1015" localSheetId="10">#REF!</definedName>
    <definedName name="р1015" localSheetId="9">#REF!</definedName>
    <definedName name="р1015">#REF!</definedName>
    <definedName name="р1016" localSheetId="11">#REF!</definedName>
    <definedName name="р1016" localSheetId="10">#REF!</definedName>
    <definedName name="р1016" localSheetId="9">#REF!</definedName>
    <definedName name="р1016">#REF!</definedName>
    <definedName name="р1092" localSheetId="11">#REF!</definedName>
    <definedName name="р1092" localSheetId="10">#REF!</definedName>
    <definedName name="р1092" localSheetId="9">#REF!</definedName>
    <definedName name="р1092">#REF!</definedName>
    <definedName name="РУ6КНСЛЕ" localSheetId="11">#REF!</definedName>
    <definedName name="РУ6КНСЛЕ" localSheetId="10">#REF!</definedName>
    <definedName name="РУ6КНСЛЕ" localSheetId="9">#REF!</definedName>
    <definedName name="РУ6КНСЛЕ">#REF!</definedName>
    <definedName name="СД" localSheetId="11">#REF!</definedName>
    <definedName name="СД" localSheetId="10">#REF!</definedName>
    <definedName name="СД" localSheetId="9">#REF!</definedName>
    <definedName name="СД">#REF!</definedName>
    <definedName name="склад.цпс" localSheetId="11">#REF!</definedName>
    <definedName name="склад.цпс" localSheetId="10">#REF!</definedName>
    <definedName name="склад.цпс" localSheetId="9">#REF!</definedName>
    <definedName name="склад.цпс">#REF!</definedName>
    <definedName name="слесарка.цпс" localSheetId="11">#REF!</definedName>
    <definedName name="слесарка.цпс" localSheetId="10">#REF!</definedName>
    <definedName name="слесарка.цпс" localSheetId="9">#REF!</definedName>
    <definedName name="слесарка.цпс">#REF!</definedName>
    <definedName name="стан.обезж.1" localSheetId="11">#REF!</definedName>
    <definedName name="стан.обезж.1" localSheetId="10">#REF!</definedName>
    <definedName name="стан.обезж.1" localSheetId="9">#REF!</definedName>
    <definedName name="стан.обезж.1">#REF!</definedName>
    <definedName name="станция.обезж.2" localSheetId="11">#REF!</definedName>
    <definedName name="станция.обезж.2" localSheetId="10">#REF!</definedName>
    <definedName name="станция.обезж.2" localSheetId="9">#REF!</definedName>
    <definedName name="станция.обезж.2">#REF!</definedName>
    <definedName name="столовая" localSheetId="11">#REF!</definedName>
    <definedName name="столовая" localSheetId="10">#REF!</definedName>
    <definedName name="столовая" localSheetId="9">#REF!</definedName>
    <definedName name="столовая">#REF!</definedName>
    <definedName name="ТПплощадка" localSheetId="11">#REF!</definedName>
    <definedName name="ТПплощадка" localSheetId="10">#REF!</definedName>
    <definedName name="ТПплощадка" localSheetId="9">#REF!</definedName>
    <definedName name="ТПплощадка">#REF!</definedName>
    <definedName name="ТХУ" localSheetId="11">#REF!</definedName>
    <definedName name="ТХУ" localSheetId="10">#REF!</definedName>
    <definedName name="ТХУ" localSheetId="9">#REF!</definedName>
    <definedName name="ТХУ">#REF!</definedName>
    <definedName name="узел.учёта.нефти" localSheetId="11">#REF!</definedName>
    <definedName name="узел.учёта.нефти" localSheetId="10">#REF!</definedName>
    <definedName name="узел.учёта.нефти" localSheetId="9">#REF!</definedName>
    <definedName name="узел.учёта.нефти">#REF!</definedName>
    <definedName name="химлаборатория" localSheetId="11">#REF!</definedName>
    <definedName name="химлаборатория" localSheetId="10">#REF!</definedName>
    <definedName name="химлаборатория" localSheetId="9">#REF!</definedName>
    <definedName name="химлаборатория">#REF!</definedName>
    <definedName name="хозбытстоки" localSheetId="11">#REF!</definedName>
    <definedName name="хозбытстоки" localSheetId="10">#REF!</definedName>
    <definedName name="хозбытстоки" localSheetId="9">#REF!</definedName>
    <definedName name="хозбытстоки">#REF!</definedName>
    <definedName name="щсу.котельной" localSheetId="11">#REF!</definedName>
    <definedName name="щсу.котельной" localSheetId="10">#REF!</definedName>
    <definedName name="щсу.котельной" localSheetId="9">#REF!</definedName>
    <definedName name="щсу.котельной">#REF!</definedName>
    <definedName name="ЩСУднс" localSheetId="11">#REF!</definedName>
    <definedName name="ЩСУднс" localSheetId="10">#REF!</definedName>
    <definedName name="ЩСУднс" localSheetId="9">#REF!</definedName>
    <definedName name="ЩСУднс">#REF!</definedName>
  </definedNames>
  <calcPr calcId="145621"/>
</workbook>
</file>

<file path=xl/calcChain.xml><?xml version="1.0" encoding="utf-8"?>
<calcChain xmlns="http://schemas.openxmlformats.org/spreadsheetml/2006/main">
  <c r="D43" i="25" l="1"/>
  <c r="C43" i="25"/>
  <c r="E5" i="25"/>
  <c r="C5" i="25"/>
  <c r="E4" i="25"/>
  <c r="C4" i="25"/>
  <c r="D23" i="24"/>
  <c r="C23" i="24"/>
  <c r="C5" i="24"/>
  <c r="C4" i="24"/>
  <c r="D23" i="23"/>
  <c r="C23" i="23"/>
  <c r="C5" i="23"/>
  <c r="C4" i="23"/>
  <c r="D23" i="22" l="1"/>
  <c r="C23" i="22"/>
  <c r="F5" i="22"/>
  <c r="C5" i="22"/>
  <c r="F4" i="22"/>
  <c r="C4" i="22"/>
  <c r="D31" i="21"/>
  <c r="C31" i="21"/>
  <c r="F5" i="21"/>
  <c r="C5" i="21"/>
  <c r="F4" i="21"/>
  <c r="C4" i="21"/>
  <c r="D22" i="20"/>
  <c r="C22" i="20"/>
  <c r="C5" i="20"/>
  <c r="C4" i="20"/>
  <c r="C37" i="7" l="1"/>
  <c r="C30" i="9"/>
  <c r="C23" i="8"/>
  <c r="D31" i="16"/>
  <c r="D30" i="9" l="1"/>
  <c r="D37" i="7"/>
  <c r="D23" i="8"/>
  <c r="D28" i="6" l="1"/>
  <c r="C28" i="6"/>
  <c r="D20" i="5" l="1"/>
  <c r="C20" i="5"/>
  <c r="C31" i="16"/>
</calcChain>
</file>

<file path=xl/comments1.xml><?xml version="1.0" encoding="utf-8"?>
<comments xmlns="http://schemas.openxmlformats.org/spreadsheetml/2006/main">
  <authors>
    <author>PTO_Ingeneer1</author>
  </authors>
  <commentList>
    <comment ref="E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общий из УЧЕТ 2017 за кватал</t>
        </r>
      </text>
    </commen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6 дог + остальное из ТП-17</t>
        </r>
      </text>
    </comment>
  </commentList>
</comments>
</file>

<file path=xl/comments2.xml><?xml version="1.0" encoding="utf-8"?>
<comments xmlns="http://schemas.openxmlformats.org/spreadsheetml/2006/main">
  <authors>
    <author>PTO_Ingeneer1</author>
  </authors>
  <commentList>
    <comment ref="E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общий из УЧЕТ 2017 за кватал</t>
        </r>
      </text>
    </commen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6 дог + остальное из ТП-17</t>
        </r>
      </text>
    </comment>
  </commentList>
</comments>
</file>

<file path=xl/comments3.xml><?xml version="1.0" encoding="utf-8"?>
<comments xmlns="http://schemas.openxmlformats.org/spreadsheetml/2006/main">
  <authors>
    <author>PTO_Ingeneer1</author>
  </authors>
  <commentList>
    <comment ref="E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общий из УЧЕТ 2017 за кватал</t>
        </r>
      </text>
    </commen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6 дог + остальное из ТП-17</t>
        </r>
      </text>
    </comment>
  </commentList>
</comments>
</file>

<file path=xl/comments4.xml><?xml version="1.0" encoding="utf-8"?>
<comments xmlns="http://schemas.openxmlformats.org/spreadsheetml/2006/main">
  <authors>
    <author>PTO_Ingeneer1</author>
  </authors>
  <commentList>
    <comment ref="E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общий из УЧЕТ 2017 за кватал</t>
        </r>
      </text>
    </commen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6 дог + остальное из ТП-17</t>
        </r>
      </text>
    </comment>
  </commentList>
</comments>
</file>

<file path=xl/comments5.xml><?xml version="1.0" encoding="utf-8"?>
<comments xmlns="http://schemas.openxmlformats.org/spreadsheetml/2006/main">
  <authors>
    <author>PTO_Ingeneer1</author>
  </authors>
  <commentList>
    <comment ref="E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общий из УЧЕТ 2017 за кватал</t>
        </r>
      </text>
    </commen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6 дог + остальное из ТП-17</t>
        </r>
      </text>
    </comment>
  </commentList>
</comments>
</file>

<file path=xl/comments6.xml><?xml version="1.0" encoding="utf-8"?>
<comments xmlns="http://schemas.openxmlformats.org/spreadsheetml/2006/main">
  <authors>
    <author>PTO_Ingeneer1</author>
  </authors>
  <commentList>
    <comment ref="E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общий из УЧЕТ 2017 за кватал</t>
        </r>
      </text>
    </commen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6 дог + остальное из ТП-17</t>
        </r>
      </text>
    </comment>
  </commentList>
</comments>
</file>

<file path=xl/comments7.xml><?xml version="1.0" encoding="utf-8"?>
<comments xmlns="http://schemas.openxmlformats.org/spreadsheetml/2006/main">
  <authors>
    <author>PTO_Ingeneer1</author>
  </authors>
  <commentList>
    <comment ref="E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общий из УЧЕТ 2017 за кватал</t>
        </r>
      </text>
    </commen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6 дог + остальное из ТП-17</t>
        </r>
      </text>
    </comment>
  </commentList>
</comments>
</file>

<file path=xl/comments8.xml><?xml version="1.0" encoding="utf-8"?>
<comments xmlns="http://schemas.openxmlformats.org/spreadsheetml/2006/main">
  <authors>
    <author>PTO_Ingeneer1</author>
  </authors>
  <commentList>
    <comment ref="E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общий из УЧЕТ 2017 за кватал</t>
        </r>
      </text>
    </commen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6 дог + остальное из ТП-17</t>
        </r>
      </text>
    </comment>
  </commentList>
</comments>
</file>

<file path=xl/comments9.xml><?xml version="1.0" encoding="utf-8"?>
<comments xmlns="http://schemas.openxmlformats.org/spreadsheetml/2006/main">
  <authors>
    <author>PTO_Ingeneer1</author>
  </authors>
  <commentList>
    <comment ref="E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общий из УЧЕТ 2017 за кватал</t>
        </r>
      </text>
    </commen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PTO_Ingeneer1:</t>
        </r>
        <r>
          <rPr>
            <sz val="8"/>
            <color indexed="81"/>
            <rFont val="Tahoma"/>
            <family val="2"/>
            <charset val="204"/>
          </rPr>
          <t xml:space="preserve">
Факт 6 дог + остальное из ТП-17</t>
        </r>
      </text>
    </comment>
  </commentList>
</comments>
</file>

<file path=xl/sharedStrings.xml><?xml version="1.0" encoding="utf-8"?>
<sst xmlns="http://schemas.openxmlformats.org/spreadsheetml/2006/main" count="740" uniqueCount="48">
  <si>
    <t>№пп</t>
  </si>
  <si>
    <t>Наименование показателя</t>
  </si>
  <si>
    <t>Заключено договоров, шт</t>
  </si>
  <si>
    <t>Выполнено присоединений, шт.</t>
  </si>
  <si>
    <t>Количество  заявок на технологическое присоединение</t>
  </si>
  <si>
    <t xml:space="preserve"> -</t>
  </si>
  <si>
    <t>Мощность, необходимая для удовлетворения поданных заявок, кВт</t>
  </si>
  <si>
    <t xml:space="preserve">Наименование </t>
  </si>
  <si>
    <t>Мощность, кВт</t>
  </si>
  <si>
    <t>Сумма, руб</t>
  </si>
  <si>
    <t>Условия оплаты</t>
  </si>
  <si>
    <t>Договор</t>
  </si>
  <si>
    <t>Итого:</t>
  </si>
  <si>
    <t>Поданные заявки, шт.</t>
  </si>
  <si>
    <t xml:space="preserve">15%  - в течение 15 дней с даты заключения договора; 30%  - в течение 60 дней с даты заключения договора, но не позже даты фактического присоединения; 45%  - в течение 15 дней со дня фактического присоединения; 10% - в течение 15 дней со дня подписания АОТП
</t>
  </si>
  <si>
    <t>100% в течение 5 дней с даты предъявления счета.</t>
  </si>
  <si>
    <t>п.11в а.2</t>
  </si>
  <si>
    <t>п.11в а.3</t>
  </si>
  <si>
    <t>п.11в а.4</t>
  </si>
  <si>
    <t>п.11в а.5</t>
  </si>
  <si>
    <t>50% в течение 5 дней с даты предъявления счета; 50% в течение 20 дней с даты предоставления счета-фактуры.</t>
  </si>
  <si>
    <t xml:space="preserve">10% - в течение 15 дней со дня заключения договора; 30%-в течение 60 дней со дня заключения договора; 20% - в течение 180 дней со дня заключения договора; 30%- в течение 15 дней со дня фактического присоединения; 10%- в течение 10 дней со дня подписания АОТП.
</t>
  </si>
  <si>
    <t>Аннулированные заявки, шт.</t>
  </si>
  <si>
    <t>Приме-чание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</si>
  <si>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январь 2017года. (п.11в)</t>
  </si>
  <si>
    <t>Информация о заключенных договорах за январь 2017г.(п.11в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</si>
  <si>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февраль 2017года. (п.11в)</t>
  </si>
  <si>
    <t>Информация о заключенных договорах за февраль 2017г.(п.11в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</si>
  <si>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март 2017года. (п.11в)</t>
  </si>
  <si>
    <t>Информация о заключенных договорах за март 2017г.(п.11в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</si>
  <si>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апрель 2017года. (п.11в)</t>
  </si>
  <si>
    <t>Информация о заключенных договорах за апрель 2017г.(п.11в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</si>
  <si>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май 2017года. (п.11в)</t>
  </si>
  <si>
    <t>Информация о заключенных договорах за май 2017г.(п.11в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</si>
  <si>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июнь 2017года. (п.11в)</t>
  </si>
  <si>
    <t>Информация о заключенных договорах за июнь 2017г.(п.11в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</si>
  <si>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июль 2017года. (п.11в)</t>
  </si>
  <si>
    <t>Информация о заключенных договорах за июль 2017г.(п.11в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</si>
  <si>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август 2017года. (п.11в)</t>
  </si>
  <si>
    <t>Информация о заключенных договорах за август 2017г.(п.11в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</si>
  <si>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сентябрь 2017года. (п.11в)</t>
  </si>
  <si>
    <t>Информация о заключенных договорах за сентябрь 2017г.(п.11в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</si>
  <si>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октябрь 2017года. (п.11в)</t>
  </si>
  <si>
    <t>Информация о заключенных договорах за октябрь 2017г.(п.11в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</si>
  <si>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ноябрь 2017года. (п.11в)</t>
  </si>
  <si>
    <t>Информация о заключенных договорах за ноябрь 2017г.(п.11в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</si>
  <si>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декабрь 2017года. (п.11в)</t>
  </si>
  <si>
    <t>Информация о заключенных договорах за декабрь 2017г.(п.11в а.3)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</si>
</sst>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  <numFmt numFmtId="167" formatCode="0.0"/>
  </numFmts>
  <fonts count="18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4" applyNumberFormat="0" applyFont="0" applyFill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Border="0">
      <alignment horizontal="center" vertic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Border="0">
      <alignment horizontal="center" vertical="center" wrapText="1"/>
    </xf>
    <xf numFmtId="4" fontId="9" fillId="2" borderId="2" applyBorder="0">
      <alignment horizontal="right"/>
    </xf>
    <xf numFmtId="0" fontId="6" fillId="0" borderId="5" applyNumberFormat="0" applyFill="0" applyAlignment="0" applyProtection="0"/>
    <xf numFmtId="1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2" fontId="6" fillId="0" borderId="0" applyFill="0" applyBorder="0" applyAlignment="0" applyProtection="0"/>
    <xf numFmtId="165" fontId="1" fillId="0" borderId="0" applyFont="0" applyFill="0" applyBorder="0" applyAlignment="0" applyProtection="0"/>
    <xf numFmtId="4" fontId="9" fillId="3" borderId="0" applyFont="0" applyBorder="0">
      <alignment horizontal="right"/>
    </xf>
    <xf numFmtId="4" fontId="9" fillId="4" borderId="6" applyBorder="0">
      <alignment horizontal="right"/>
    </xf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167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/>
    </xf>
    <xf numFmtId="2" fontId="11" fillId="5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/>
    </xf>
    <xf numFmtId="4" fontId="11" fillId="0" borderId="2" xfId="0" applyNumberFormat="1" applyFont="1" applyFill="1" applyBorder="1" applyAlignment="1">
      <alignment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wrapText="1"/>
    </xf>
    <xf numFmtId="4" fontId="11" fillId="0" borderId="2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1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" fontId="2" fillId="0" borderId="0" xfId="0" applyNumberFormat="1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7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</cellXfs>
  <cellStyles count="23">
    <cellStyle name="Comma0" xfId="2"/>
    <cellStyle name="Currency0" xfId="3"/>
    <cellStyle name="Date" xfId="4"/>
    <cellStyle name="Fixed" xfId="5"/>
    <cellStyle name="Heading 1" xfId="6"/>
    <cellStyle name="Heading 2" xfId="7"/>
    <cellStyle name="Total" xfId="8"/>
    <cellStyle name="ДАТА" xfId="9"/>
    <cellStyle name="Денежный [0] 2" xfId="10"/>
    <cellStyle name="Заголовок" xfId="11"/>
    <cellStyle name="ЗАГОЛОВОК1" xfId="12"/>
    <cellStyle name="ЗАГОЛОВОК2" xfId="13"/>
    <cellStyle name="ЗаголовокСтолбца" xfId="14"/>
    <cellStyle name="Значение" xfId="15"/>
    <cellStyle name="ИТОГОВЫЙ" xfId="16"/>
    <cellStyle name="Обычный" xfId="0" builtinId="0"/>
    <cellStyle name="Обычный 2" xfId="1"/>
    <cellStyle name="Процент_4кв" xfId="17"/>
    <cellStyle name="Тысячи_4кв" xfId="18"/>
    <cellStyle name="ФИКСИРОВАННЫЙ" xfId="19"/>
    <cellStyle name="Финансовый [0] 2" xfId="20"/>
    <cellStyle name="Формула_НВВ - сети долгосрочный (15.07) - передано на оформление" xfId="21"/>
    <cellStyle name="ФормулаВБ" xfId="2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4;&#1083;&#1103;%20&#1089;&#1072;&#1081;&#1090;&#1072;\2017\4&#1082;&#1074;%202017\svedna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7"/>
      <sheetName val="февраль 2017"/>
      <sheetName val="март 2017"/>
      <sheetName val="апрель 2017"/>
      <sheetName val="май 2017"/>
      <sheetName val="июнь 2017"/>
      <sheetName val="июль 2017"/>
      <sheetName val="август 2017"/>
      <sheetName val="сентябрь 2017"/>
      <sheetName val="октябрь 2017"/>
      <sheetName val="ноябрь 2017"/>
      <sheetName val="декабрь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16" sqref="G16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7" s="1" customFormat="1" ht="33.75" customHeight="1" thickBot="1" x14ac:dyDescent="0.3">
      <c r="A1" s="50" t="s">
        <v>24</v>
      </c>
      <c r="B1" s="50"/>
      <c r="C1" s="50"/>
      <c r="D1" s="50"/>
      <c r="E1" s="50"/>
      <c r="F1" s="50"/>
      <c r="G1" s="50"/>
    </row>
    <row r="2" spans="1:7" s="1" customFormat="1" x14ac:dyDescent="0.25">
      <c r="A2" s="10"/>
      <c r="B2" s="11"/>
      <c r="C2" s="12" t="s">
        <v>16</v>
      </c>
      <c r="D2" s="12" t="s">
        <v>18</v>
      </c>
      <c r="E2" s="12" t="s">
        <v>17</v>
      </c>
      <c r="F2" s="12" t="s">
        <v>19</v>
      </c>
      <c r="G2" s="13"/>
    </row>
    <row r="3" spans="1:7" s="4" customFormat="1" ht="38.25" x14ac:dyDescent="0.25">
      <c r="A3" s="6" t="s">
        <v>0</v>
      </c>
      <c r="B3" s="14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5" t="s">
        <v>23</v>
      </c>
    </row>
    <row r="4" spans="1:7" s="1" customFormat="1" ht="39" customHeight="1" x14ac:dyDescent="0.25">
      <c r="A4" s="16">
        <v>1</v>
      </c>
      <c r="B4" s="17" t="s">
        <v>4</v>
      </c>
      <c r="C4" s="18">
        <v>478</v>
      </c>
      <c r="D4" s="19" t="s">
        <v>5</v>
      </c>
      <c r="E4" s="19">
        <v>21</v>
      </c>
      <c r="F4" s="19">
        <v>475</v>
      </c>
      <c r="G4" s="20" t="s">
        <v>5</v>
      </c>
    </row>
    <row r="5" spans="1:7" s="1" customFormat="1" ht="39" customHeight="1" thickBot="1" x14ac:dyDescent="0.3">
      <c r="A5" s="21">
        <v>2</v>
      </c>
      <c r="B5" s="22" t="s">
        <v>6</v>
      </c>
      <c r="C5" s="23">
        <v>15308.6</v>
      </c>
      <c r="D5" s="24" t="s">
        <v>5</v>
      </c>
      <c r="E5" s="24">
        <v>3917.6</v>
      </c>
      <c r="F5" s="23">
        <v>33744</v>
      </c>
      <c r="G5" s="25" t="s">
        <v>5</v>
      </c>
    </row>
    <row r="6" spans="1:7" s="1" customFormat="1" x14ac:dyDescent="0.25">
      <c r="A6" s="26"/>
      <c r="B6" s="27"/>
      <c r="C6" s="28"/>
      <c r="D6" s="29"/>
      <c r="E6" s="29"/>
      <c r="F6" s="29"/>
      <c r="G6" s="28"/>
    </row>
    <row r="7" spans="1:7" s="1" customFormat="1" x14ac:dyDescent="0.25">
      <c r="A7" s="51" t="s">
        <v>25</v>
      </c>
      <c r="B7" s="51"/>
      <c r="C7" s="51"/>
      <c r="D7" s="51"/>
      <c r="E7" s="51"/>
      <c r="F7" s="51"/>
      <c r="G7" s="51"/>
    </row>
    <row r="8" spans="1:7" s="1" customFormat="1" x14ac:dyDescent="0.25">
      <c r="A8" s="30"/>
      <c r="B8" s="31"/>
      <c r="C8" s="30"/>
      <c r="D8" s="30"/>
      <c r="E8" s="32"/>
      <c r="F8" s="30"/>
      <c r="G8" s="30"/>
    </row>
    <row r="9" spans="1:7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52" t="s">
        <v>10</v>
      </c>
      <c r="F9" s="53"/>
      <c r="G9" s="5" t="s">
        <v>23</v>
      </c>
    </row>
    <row r="10" spans="1:7" s="1" customFormat="1" x14ac:dyDescent="0.25">
      <c r="A10" s="33">
        <v>1</v>
      </c>
      <c r="B10" s="33" t="s">
        <v>11</v>
      </c>
      <c r="C10" s="39">
        <v>15</v>
      </c>
      <c r="D10" s="35">
        <v>466.1</v>
      </c>
      <c r="E10" s="49" t="s">
        <v>15</v>
      </c>
      <c r="F10" s="49"/>
      <c r="G10" s="7"/>
    </row>
    <row r="11" spans="1:7" s="1" customFormat="1" x14ac:dyDescent="0.25">
      <c r="A11" s="33">
        <v>2</v>
      </c>
      <c r="B11" s="33" t="s">
        <v>11</v>
      </c>
      <c r="C11" s="39">
        <v>15</v>
      </c>
      <c r="D11" s="8">
        <v>466.1</v>
      </c>
      <c r="E11" s="49" t="s">
        <v>15</v>
      </c>
      <c r="F11" s="49"/>
      <c r="G11" s="7"/>
    </row>
    <row r="12" spans="1:7" s="1" customFormat="1" x14ac:dyDescent="0.25">
      <c r="A12" s="33">
        <v>3</v>
      </c>
      <c r="B12" s="33" t="s">
        <v>11</v>
      </c>
      <c r="C12" s="39">
        <v>15</v>
      </c>
      <c r="D12" s="8">
        <v>466.1</v>
      </c>
      <c r="E12" s="49" t="s">
        <v>15</v>
      </c>
      <c r="F12" s="49"/>
      <c r="G12" s="7"/>
    </row>
    <row r="13" spans="1:7" s="1" customFormat="1" x14ac:dyDescent="0.25">
      <c r="A13" s="33">
        <v>4</v>
      </c>
      <c r="B13" s="33" t="s">
        <v>11</v>
      </c>
      <c r="C13" s="39">
        <v>15</v>
      </c>
      <c r="D13" s="8">
        <v>466.1</v>
      </c>
      <c r="E13" s="49" t="s">
        <v>15</v>
      </c>
      <c r="F13" s="49"/>
      <c r="G13" s="7"/>
    </row>
    <row r="14" spans="1:7" s="1" customFormat="1" ht="16.5" customHeight="1" x14ac:dyDescent="0.25">
      <c r="A14" s="33">
        <v>5</v>
      </c>
      <c r="B14" s="33" t="s">
        <v>11</v>
      </c>
      <c r="C14" s="39">
        <v>15</v>
      </c>
      <c r="D14" s="8">
        <v>21228.2</v>
      </c>
      <c r="E14" s="49" t="s">
        <v>15</v>
      </c>
      <c r="F14" s="49"/>
      <c r="G14" s="7"/>
    </row>
    <row r="15" spans="1:7" s="1" customFormat="1" ht="48.75" customHeight="1" x14ac:dyDescent="0.25">
      <c r="A15" s="33">
        <v>6</v>
      </c>
      <c r="B15" s="33" t="s">
        <v>11</v>
      </c>
      <c r="C15" s="39">
        <v>30</v>
      </c>
      <c r="D15" s="39">
        <v>3240</v>
      </c>
      <c r="E15" s="49" t="s">
        <v>14</v>
      </c>
      <c r="F15" s="49"/>
      <c r="G15" s="7"/>
    </row>
    <row r="16" spans="1:7" s="1" customFormat="1" ht="48.75" customHeight="1" x14ac:dyDescent="0.25">
      <c r="A16" s="33">
        <v>7</v>
      </c>
      <c r="B16" s="33" t="s">
        <v>11</v>
      </c>
      <c r="C16" s="39">
        <v>90</v>
      </c>
      <c r="D16" s="39">
        <v>9720</v>
      </c>
      <c r="E16" s="49" t="s">
        <v>21</v>
      </c>
      <c r="F16" s="49"/>
      <c r="G16" s="7"/>
    </row>
    <row r="17" spans="1:7" s="1" customFormat="1" ht="48" customHeight="1" x14ac:dyDescent="0.2">
      <c r="A17" s="33">
        <v>8</v>
      </c>
      <c r="B17" s="33" t="s">
        <v>11</v>
      </c>
      <c r="C17" s="38">
        <v>247.6</v>
      </c>
      <c r="D17" s="38">
        <v>26740.799999999999</v>
      </c>
      <c r="E17" s="49" t="s">
        <v>21</v>
      </c>
      <c r="F17" s="49"/>
      <c r="G17" s="7"/>
    </row>
    <row r="18" spans="1:7" s="1" customFormat="1" ht="18.75" customHeight="1" x14ac:dyDescent="0.2">
      <c r="A18" s="33">
        <v>9</v>
      </c>
      <c r="B18" s="33" t="s">
        <v>11</v>
      </c>
      <c r="C18" s="38">
        <v>15</v>
      </c>
      <c r="D18" s="38">
        <v>466.1</v>
      </c>
      <c r="E18" s="49" t="s">
        <v>15</v>
      </c>
      <c r="F18" s="49"/>
      <c r="G18" s="7"/>
    </row>
    <row r="19" spans="1:7" ht="18.75" customHeight="1" x14ac:dyDescent="0.25">
      <c r="A19" s="33">
        <v>10</v>
      </c>
      <c r="B19" s="33" t="s">
        <v>11</v>
      </c>
      <c r="C19" s="38">
        <v>15</v>
      </c>
      <c r="D19" s="38">
        <v>466.1</v>
      </c>
      <c r="E19" s="49" t="s">
        <v>15</v>
      </c>
      <c r="F19" s="49"/>
      <c r="G19" s="7"/>
    </row>
    <row r="20" spans="1:7" ht="18.75" customHeight="1" x14ac:dyDescent="0.25">
      <c r="A20" s="33">
        <v>11</v>
      </c>
      <c r="B20" s="33" t="s">
        <v>11</v>
      </c>
      <c r="C20" s="38">
        <v>15</v>
      </c>
      <c r="D20" s="38">
        <v>466.1</v>
      </c>
      <c r="E20" s="49" t="s">
        <v>15</v>
      </c>
      <c r="F20" s="49"/>
      <c r="G20" s="7"/>
    </row>
    <row r="21" spans="1:7" ht="18.75" customHeight="1" x14ac:dyDescent="0.25">
      <c r="A21" s="33">
        <v>12</v>
      </c>
      <c r="B21" s="33" t="s">
        <v>11</v>
      </c>
      <c r="C21" s="38">
        <v>15</v>
      </c>
      <c r="D21" s="38">
        <v>466.1</v>
      </c>
      <c r="E21" s="49" t="s">
        <v>15</v>
      </c>
      <c r="F21" s="49"/>
      <c r="G21" s="7"/>
    </row>
    <row r="22" spans="1:7" ht="18.75" customHeight="1" x14ac:dyDescent="0.25">
      <c r="A22" s="33">
        <v>13</v>
      </c>
      <c r="B22" s="33" t="s">
        <v>11</v>
      </c>
      <c r="C22" s="38">
        <v>15</v>
      </c>
      <c r="D22" s="38">
        <v>466.1</v>
      </c>
      <c r="E22" s="49" t="s">
        <v>15</v>
      </c>
      <c r="F22" s="49"/>
      <c r="G22" s="7"/>
    </row>
    <row r="23" spans="1:7" ht="27.75" customHeight="1" x14ac:dyDescent="0.25">
      <c r="A23" s="33">
        <v>14</v>
      </c>
      <c r="B23" s="33" t="s">
        <v>11</v>
      </c>
      <c r="C23" s="38">
        <v>1500</v>
      </c>
      <c r="D23" s="38">
        <v>162000</v>
      </c>
      <c r="E23" s="49" t="s">
        <v>20</v>
      </c>
      <c r="F23" s="49"/>
      <c r="G23" s="9"/>
    </row>
    <row r="24" spans="1:7" ht="44.25" customHeight="1" x14ac:dyDescent="0.25">
      <c r="A24" s="33">
        <v>15</v>
      </c>
      <c r="B24" s="33" t="s">
        <v>11</v>
      </c>
      <c r="C24" s="38">
        <v>20</v>
      </c>
      <c r="D24" s="38">
        <v>2160</v>
      </c>
      <c r="E24" s="49" t="s">
        <v>14</v>
      </c>
      <c r="F24" s="49"/>
      <c r="G24" s="9"/>
    </row>
    <row r="25" spans="1:7" ht="44.25" customHeight="1" x14ac:dyDescent="0.25">
      <c r="A25" s="33">
        <v>16</v>
      </c>
      <c r="B25" s="33" t="s">
        <v>11</v>
      </c>
      <c r="C25" s="38">
        <v>30</v>
      </c>
      <c r="D25" s="38">
        <v>3240</v>
      </c>
      <c r="E25" s="49" t="s">
        <v>14</v>
      </c>
      <c r="F25" s="49"/>
      <c r="G25" s="9"/>
    </row>
    <row r="26" spans="1:7" ht="28.5" customHeight="1" x14ac:dyDescent="0.25">
      <c r="A26" s="33">
        <v>17</v>
      </c>
      <c r="B26" s="33" t="s">
        <v>11</v>
      </c>
      <c r="C26" s="38">
        <v>1400</v>
      </c>
      <c r="D26" s="38">
        <v>151200</v>
      </c>
      <c r="E26" s="49" t="s">
        <v>20</v>
      </c>
      <c r="F26" s="49"/>
      <c r="G26" s="9"/>
    </row>
    <row r="27" spans="1:7" ht="44.25" customHeight="1" x14ac:dyDescent="0.25">
      <c r="A27" s="33">
        <v>18</v>
      </c>
      <c r="B27" s="33" t="s">
        <v>11</v>
      </c>
      <c r="C27" s="38">
        <v>30</v>
      </c>
      <c r="D27" s="38">
        <v>3240</v>
      </c>
      <c r="E27" s="49" t="s">
        <v>14</v>
      </c>
      <c r="F27" s="49"/>
      <c r="G27" s="9"/>
    </row>
    <row r="28" spans="1:7" ht="44.25" customHeight="1" x14ac:dyDescent="0.25">
      <c r="A28" s="33">
        <v>19</v>
      </c>
      <c r="B28" s="33" t="s">
        <v>11</v>
      </c>
      <c r="C28" s="38">
        <v>140</v>
      </c>
      <c r="D28" s="38">
        <v>15120</v>
      </c>
      <c r="E28" s="49" t="s">
        <v>14</v>
      </c>
      <c r="F28" s="49"/>
      <c r="G28" s="9"/>
    </row>
    <row r="29" spans="1:7" ht="44.25" customHeight="1" x14ac:dyDescent="0.25">
      <c r="A29" s="33">
        <v>20</v>
      </c>
      <c r="B29" s="33" t="s">
        <v>11</v>
      </c>
      <c r="C29" s="38">
        <v>140</v>
      </c>
      <c r="D29" s="38">
        <v>15120</v>
      </c>
      <c r="E29" s="49" t="s">
        <v>14</v>
      </c>
      <c r="F29" s="49"/>
      <c r="G29" s="9"/>
    </row>
    <row r="30" spans="1:7" ht="44.25" customHeight="1" x14ac:dyDescent="0.25">
      <c r="A30" s="33">
        <v>21</v>
      </c>
      <c r="B30" s="33" t="s">
        <v>11</v>
      </c>
      <c r="C30" s="38">
        <v>140</v>
      </c>
      <c r="D30" s="38">
        <v>15120</v>
      </c>
      <c r="E30" s="49" t="s">
        <v>14</v>
      </c>
      <c r="F30" s="49"/>
      <c r="G30" s="9"/>
    </row>
    <row r="31" spans="1:7" x14ac:dyDescent="0.25">
      <c r="B31" s="34" t="s">
        <v>12</v>
      </c>
      <c r="C31" s="1">
        <f>SUM(C10:C30)</f>
        <v>3917.6</v>
      </c>
      <c r="D31" s="43">
        <f>SUM(D10:D30)</f>
        <v>432323.9</v>
      </c>
    </row>
  </sheetData>
  <mergeCells count="24">
    <mergeCell ref="E13:F13"/>
    <mergeCell ref="A1:G1"/>
    <mergeCell ref="A7:G7"/>
    <mergeCell ref="E9:F9"/>
    <mergeCell ref="E10:F10"/>
    <mergeCell ref="E11:F11"/>
    <mergeCell ref="E12:F12"/>
    <mergeCell ref="E24:F24"/>
    <mergeCell ref="E14:F14"/>
    <mergeCell ref="E15:F15"/>
    <mergeCell ref="E16:F16"/>
    <mergeCell ref="E17:F17"/>
    <mergeCell ref="E23:F23"/>
    <mergeCell ref="E19:F19"/>
    <mergeCell ref="E20:F20"/>
    <mergeCell ref="E21:F21"/>
    <mergeCell ref="E22:F22"/>
    <mergeCell ref="E18:F18"/>
    <mergeCell ref="E30:F30"/>
    <mergeCell ref="E25:F25"/>
    <mergeCell ref="E26:F26"/>
    <mergeCell ref="E27:F27"/>
    <mergeCell ref="E28:F28"/>
    <mergeCell ref="E29:F29"/>
  </mergeCells>
  <pageMargins left="0.31496062992125984" right="0.31496062992125984" top="0.35433070866141736" bottom="0.35433070866141736" header="0" footer="0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18" zoomScaleNormal="100" workbookViewId="0">
      <selection activeCell="D33" sqref="D33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37" style="1" customWidth="1"/>
    <col min="7" max="7" width="7.28515625" style="1" customWidth="1"/>
  </cols>
  <sheetData>
    <row r="1" spans="1:11" s="1" customFormat="1" ht="45" customHeight="1" thickBot="1" x14ac:dyDescent="0.3">
      <c r="A1" s="50" t="s">
        <v>42</v>
      </c>
      <c r="B1" s="50"/>
      <c r="C1" s="50"/>
      <c r="D1" s="50"/>
      <c r="E1" s="50"/>
      <c r="F1" s="50"/>
      <c r="G1" s="50"/>
    </row>
    <row r="2" spans="1:11" s="1" customFormat="1" ht="15" customHeight="1" x14ac:dyDescent="0.25">
      <c r="A2" s="10"/>
      <c r="B2" s="11"/>
      <c r="C2" s="12" t="s">
        <v>16</v>
      </c>
      <c r="D2" s="12" t="s">
        <v>18</v>
      </c>
      <c r="E2" s="12" t="s">
        <v>17</v>
      </c>
      <c r="F2" s="12" t="s">
        <v>19</v>
      </c>
      <c r="G2" s="13"/>
    </row>
    <row r="3" spans="1:11" s="4" customFormat="1" ht="38.25" x14ac:dyDescent="0.25">
      <c r="A3" s="6" t="s">
        <v>0</v>
      </c>
      <c r="B3" s="14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5" t="s">
        <v>23</v>
      </c>
    </row>
    <row r="4" spans="1:11" s="1" customFormat="1" ht="38.25" x14ac:dyDescent="0.25">
      <c r="A4" s="16">
        <v>1</v>
      </c>
      <c r="B4" s="17" t="s">
        <v>4</v>
      </c>
      <c r="C4" s="18">
        <f>6+300</f>
        <v>306</v>
      </c>
      <c r="D4" s="19" t="s">
        <v>5</v>
      </c>
      <c r="E4" s="19">
        <v>13</v>
      </c>
      <c r="F4" s="19">
        <v>306</v>
      </c>
      <c r="G4" s="20" t="s">
        <v>5</v>
      </c>
      <c r="H4" s="48"/>
      <c r="I4" s="48"/>
      <c r="J4" s="48"/>
    </row>
    <row r="5" spans="1:11" s="1" customFormat="1" ht="36.75" customHeight="1" thickBot="1" x14ac:dyDescent="0.3">
      <c r="A5" s="21">
        <v>2</v>
      </c>
      <c r="B5" s="22" t="s">
        <v>6</v>
      </c>
      <c r="C5" s="23">
        <f>90+8422.6</f>
        <v>8512.6</v>
      </c>
      <c r="D5" s="24" t="s">
        <v>5</v>
      </c>
      <c r="E5" s="24">
        <v>600.6</v>
      </c>
      <c r="F5" s="23">
        <v>8512.6</v>
      </c>
      <c r="G5" s="25" t="s">
        <v>5</v>
      </c>
      <c r="H5" s="48"/>
      <c r="I5" s="48"/>
    </row>
    <row r="6" spans="1:11" s="1" customFormat="1" ht="11.25" customHeight="1" x14ac:dyDescent="0.25">
      <c r="A6" s="26"/>
      <c r="B6" s="27"/>
      <c r="C6" s="28"/>
      <c r="D6" s="29"/>
      <c r="E6" s="29"/>
      <c r="F6" s="29"/>
      <c r="G6" s="28"/>
    </row>
    <row r="7" spans="1:11" s="1" customFormat="1" x14ac:dyDescent="0.25">
      <c r="A7" s="51" t="s">
        <v>43</v>
      </c>
      <c r="B7" s="51"/>
      <c r="C7" s="51"/>
      <c r="D7" s="51"/>
      <c r="E7" s="51"/>
      <c r="F7" s="51"/>
      <c r="G7" s="51"/>
    </row>
    <row r="8" spans="1:11" s="1" customFormat="1" ht="6.75" customHeight="1" x14ac:dyDescent="0.25">
      <c r="A8" s="30"/>
      <c r="B8" s="31"/>
      <c r="C8" s="30"/>
      <c r="D8" s="30"/>
      <c r="E8" s="32"/>
      <c r="F8" s="30"/>
      <c r="G8" s="30"/>
    </row>
    <row r="9" spans="1:11" s="1" customFormat="1" ht="34.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52" t="s">
        <v>10</v>
      </c>
      <c r="F9" s="53"/>
      <c r="G9" s="5" t="s">
        <v>23</v>
      </c>
    </row>
    <row r="10" spans="1:11" s="45" customFormat="1" ht="51" customHeight="1" x14ac:dyDescent="0.2">
      <c r="A10" s="33">
        <v>1</v>
      </c>
      <c r="B10" s="33" t="s">
        <v>11</v>
      </c>
      <c r="C10" s="38">
        <v>15</v>
      </c>
      <c r="D10" s="41">
        <v>466.1</v>
      </c>
      <c r="E10" s="49" t="s">
        <v>15</v>
      </c>
      <c r="F10" s="49"/>
      <c r="G10" s="44"/>
      <c r="K10" s="37"/>
    </row>
    <row r="11" spans="1:11" s="45" customFormat="1" ht="51" customHeight="1" x14ac:dyDescent="0.2">
      <c r="A11" s="33">
        <v>2</v>
      </c>
      <c r="B11" s="33" t="s">
        <v>11</v>
      </c>
      <c r="C11" s="38">
        <v>15</v>
      </c>
      <c r="D11" s="41">
        <v>466.1</v>
      </c>
      <c r="E11" s="49" t="s">
        <v>15</v>
      </c>
      <c r="F11" s="49"/>
      <c r="G11" s="44"/>
      <c r="K11" s="37"/>
    </row>
    <row r="12" spans="1:11" s="45" customFormat="1" ht="51" customHeight="1" x14ac:dyDescent="0.2">
      <c r="A12" s="33">
        <v>3</v>
      </c>
      <c r="B12" s="33" t="s">
        <v>11</v>
      </c>
      <c r="C12" s="38">
        <v>150</v>
      </c>
      <c r="D12" s="41">
        <v>16200</v>
      </c>
      <c r="E12" s="49" t="s">
        <v>14</v>
      </c>
      <c r="F12" s="49"/>
      <c r="G12" s="44"/>
      <c r="K12" s="46"/>
    </row>
    <row r="13" spans="1:11" s="45" customFormat="1" ht="51" customHeight="1" x14ac:dyDescent="0.2">
      <c r="A13" s="33">
        <v>4</v>
      </c>
      <c r="B13" s="33" t="s">
        <v>11</v>
      </c>
      <c r="C13" s="38">
        <v>15</v>
      </c>
      <c r="D13" s="41">
        <v>466.1</v>
      </c>
      <c r="E13" s="49" t="s">
        <v>14</v>
      </c>
      <c r="F13" s="49"/>
      <c r="G13" s="44"/>
      <c r="K13" s="46"/>
    </row>
    <row r="14" spans="1:11" s="45" customFormat="1" ht="51" customHeight="1" x14ac:dyDescent="0.2">
      <c r="A14" s="33">
        <v>5</v>
      </c>
      <c r="B14" s="33" t="s">
        <v>11</v>
      </c>
      <c r="C14" s="38">
        <v>15</v>
      </c>
      <c r="D14" s="41">
        <v>466.1</v>
      </c>
      <c r="E14" s="49" t="s">
        <v>14</v>
      </c>
      <c r="F14" s="49"/>
      <c r="G14" s="44"/>
      <c r="K14" s="46"/>
    </row>
    <row r="15" spans="1:11" s="45" customFormat="1" ht="51" customHeight="1" x14ac:dyDescent="0.2">
      <c r="A15" s="33">
        <v>6</v>
      </c>
      <c r="B15" s="33" t="s">
        <v>11</v>
      </c>
      <c r="C15" s="38">
        <v>30</v>
      </c>
      <c r="D15" s="41">
        <v>3240</v>
      </c>
      <c r="E15" s="49" t="s">
        <v>14</v>
      </c>
      <c r="F15" s="49"/>
      <c r="G15" s="44"/>
      <c r="K15" s="46"/>
    </row>
    <row r="16" spans="1:11" s="45" customFormat="1" ht="51" customHeight="1" x14ac:dyDescent="0.2">
      <c r="A16" s="33">
        <v>7</v>
      </c>
      <c r="B16" s="33" t="s">
        <v>11</v>
      </c>
      <c r="C16" s="38">
        <v>15</v>
      </c>
      <c r="D16" s="41">
        <v>466.1</v>
      </c>
      <c r="E16" s="49" t="s">
        <v>14</v>
      </c>
      <c r="F16" s="49"/>
      <c r="G16" s="44"/>
      <c r="K16" s="37"/>
    </row>
    <row r="17" spans="1:11" s="45" customFormat="1" ht="51" customHeight="1" x14ac:dyDescent="0.2">
      <c r="A17" s="33">
        <v>8</v>
      </c>
      <c r="B17" s="33" t="s">
        <v>11</v>
      </c>
      <c r="C17" s="38">
        <v>15</v>
      </c>
      <c r="D17" s="41">
        <v>466.1</v>
      </c>
      <c r="E17" s="49" t="s">
        <v>14</v>
      </c>
      <c r="F17" s="49"/>
      <c r="G17" s="44"/>
      <c r="K17" s="37"/>
    </row>
    <row r="18" spans="1:11" s="45" customFormat="1" ht="51" customHeight="1" x14ac:dyDescent="0.2">
      <c r="A18" s="33">
        <v>9</v>
      </c>
      <c r="B18" s="33" t="s">
        <v>11</v>
      </c>
      <c r="C18" s="38">
        <v>20.6</v>
      </c>
      <c r="D18" s="41">
        <v>2224.8000000000002</v>
      </c>
      <c r="E18" s="49" t="s">
        <v>14</v>
      </c>
      <c r="F18" s="49"/>
      <c r="G18" s="44"/>
      <c r="K18" s="37"/>
    </row>
    <row r="19" spans="1:11" s="45" customFormat="1" ht="51" customHeight="1" x14ac:dyDescent="0.2">
      <c r="A19" s="33">
        <v>10</v>
      </c>
      <c r="B19" s="33" t="s">
        <v>11</v>
      </c>
      <c r="C19" s="38">
        <v>30</v>
      </c>
      <c r="D19" s="41">
        <v>3240</v>
      </c>
      <c r="E19" s="49" t="s">
        <v>14</v>
      </c>
      <c r="F19" s="49"/>
      <c r="G19" s="44"/>
      <c r="K19" s="46"/>
    </row>
    <row r="20" spans="1:11" s="45" customFormat="1" ht="51" customHeight="1" x14ac:dyDescent="0.2">
      <c r="A20" s="33">
        <v>11</v>
      </c>
      <c r="B20" s="33" t="s">
        <v>11</v>
      </c>
      <c r="C20" s="38">
        <v>50</v>
      </c>
      <c r="D20" s="41">
        <v>5400</v>
      </c>
      <c r="E20" s="49" t="s">
        <v>14</v>
      </c>
      <c r="F20" s="49"/>
      <c r="G20" s="44"/>
      <c r="K20" s="46"/>
    </row>
    <row r="21" spans="1:11" s="45" customFormat="1" ht="51" customHeight="1" x14ac:dyDescent="0.2">
      <c r="A21" s="33">
        <v>12</v>
      </c>
      <c r="B21" s="33" t="s">
        <v>11</v>
      </c>
      <c r="C21" s="38">
        <v>90</v>
      </c>
      <c r="D21" s="41">
        <v>9720</v>
      </c>
      <c r="E21" s="49" t="s">
        <v>14</v>
      </c>
      <c r="F21" s="49"/>
      <c r="G21" s="44"/>
      <c r="K21" s="46"/>
    </row>
    <row r="22" spans="1:11" s="47" customFormat="1" ht="51" customHeight="1" x14ac:dyDescent="0.25">
      <c r="A22" s="33">
        <v>13</v>
      </c>
      <c r="B22" s="33" t="s">
        <v>11</v>
      </c>
      <c r="C22" s="38">
        <v>140</v>
      </c>
      <c r="D22" s="41">
        <v>15120</v>
      </c>
      <c r="E22" s="54" t="s">
        <v>14</v>
      </c>
      <c r="F22" s="55"/>
      <c r="G22" s="44"/>
    </row>
    <row r="23" spans="1:11" x14ac:dyDescent="0.25">
      <c r="B23" s="34" t="s">
        <v>12</v>
      </c>
      <c r="C23" s="42">
        <f>SUM(C10:C22)</f>
        <v>600.6</v>
      </c>
      <c r="D23" s="42">
        <f>SUM(D10:D22)</f>
        <v>57941.399999999994</v>
      </c>
    </row>
    <row r="25" spans="1:11" ht="47.25" customHeight="1" x14ac:dyDescent="0.25"/>
    <row r="26" spans="1:11" ht="47.25" customHeight="1" x14ac:dyDescent="0.25"/>
    <row r="27" spans="1:11" ht="47.25" customHeight="1" x14ac:dyDescent="0.25"/>
    <row r="28" spans="1:11" ht="47.25" customHeight="1" x14ac:dyDescent="0.25"/>
    <row r="33" spans="1:7" ht="47.25" customHeight="1" x14ac:dyDescent="0.25">
      <c r="A33"/>
      <c r="B33"/>
      <c r="C33"/>
      <c r="D33"/>
      <c r="E33"/>
      <c r="F33"/>
      <c r="G33"/>
    </row>
    <row r="34" spans="1:7" ht="47.25" customHeight="1" x14ac:dyDescent="0.25">
      <c r="A34"/>
      <c r="B34"/>
      <c r="C34"/>
      <c r="D34"/>
      <c r="E34"/>
      <c r="F34"/>
      <c r="G34"/>
    </row>
    <row r="35" spans="1:7" ht="47.25" customHeight="1" x14ac:dyDescent="0.25">
      <c r="A35"/>
      <c r="B35"/>
      <c r="C35"/>
      <c r="D35"/>
      <c r="E35"/>
      <c r="F35"/>
      <c r="G35"/>
    </row>
    <row r="36" spans="1:7" ht="47.25" customHeight="1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</sheetData>
  <mergeCells count="16"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18:F18"/>
    <mergeCell ref="A1:G1"/>
    <mergeCell ref="A7:G7"/>
    <mergeCell ref="E9:F9"/>
    <mergeCell ref="E10:F10"/>
    <mergeCell ref="E11:F11"/>
    <mergeCell ref="E12:F12"/>
  </mergeCells>
  <pageMargins left="0.70866141732283472" right="0.31496062992125984" top="0.74803149606299213" bottom="0.74803149606299213" header="0.31496062992125984" footer="0.31496062992125984"/>
  <pageSetup paperSize="9" scale="86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C12" zoomScaleNormal="100" workbookViewId="0">
      <selection activeCell="D24" sqref="D24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37" style="1" customWidth="1"/>
    <col min="7" max="7" width="7.28515625" style="1" customWidth="1"/>
  </cols>
  <sheetData>
    <row r="1" spans="1:11" s="1" customFormat="1" ht="45" customHeight="1" thickBot="1" x14ac:dyDescent="0.3">
      <c r="A1" s="50" t="s">
        <v>44</v>
      </c>
      <c r="B1" s="50"/>
      <c r="C1" s="50"/>
      <c r="D1" s="50"/>
      <c r="E1" s="50"/>
      <c r="F1" s="50"/>
      <c r="G1" s="50"/>
    </row>
    <row r="2" spans="1:11" s="1" customFormat="1" ht="15" customHeight="1" x14ac:dyDescent="0.25">
      <c r="A2" s="10"/>
      <c r="B2" s="11"/>
      <c r="C2" s="12" t="s">
        <v>16</v>
      </c>
      <c r="D2" s="12" t="s">
        <v>18</v>
      </c>
      <c r="E2" s="12" t="s">
        <v>17</v>
      </c>
      <c r="F2" s="12" t="s">
        <v>19</v>
      </c>
      <c r="G2" s="13"/>
    </row>
    <row r="3" spans="1:11" s="4" customFormat="1" ht="38.25" x14ac:dyDescent="0.25">
      <c r="A3" s="6" t="s">
        <v>0</v>
      </c>
      <c r="B3" s="14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5" t="s">
        <v>23</v>
      </c>
    </row>
    <row r="4" spans="1:11" s="1" customFormat="1" ht="38.25" x14ac:dyDescent="0.25">
      <c r="A4" s="16">
        <v>1</v>
      </c>
      <c r="B4" s="17" t="s">
        <v>4</v>
      </c>
      <c r="C4" s="18">
        <f>1+304</f>
        <v>305</v>
      </c>
      <c r="D4" s="19" t="s">
        <v>5</v>
      </c>
      <c r="E4" s="19">
        <v>13</v>
      </c>
      <c r="F4" s="19">
        <v>305</v>
      </c>
      <c r="G4" s="20" t="s">
        <v>5</v>
      </c>
      <c r="H4" s="48"/>
      <c r="I4" s="48"/>
      <c r="J4" s="48"/>
    </row>
    <row r="5" spans="1:11" s="1" customFormat="1" ht="36.75" customHeight="1" thickBot="1" x14ac:dyDescent="0.3">
      <c r="A5" s="21">
        <v>2</v>
      </c>
      <c r="B5" s="22" t="s">
        <v>6</v>
      </c>
      <c r="C5" s="23">
        <f>5+11213</f>
        <v>11218</v>
      </c>
      <c r="D5" s="24" t="s">
        <v>5</v>
      </c>
      <c r="E5" s="24">
        <v>3252</v>
      </c>
      <c r="F5" s="23">
        <v>11218</v>
      </c>
      <c r="G5" s="25" t="s">
        <v>5</v>
      </c>
      <c r="H5" s="48"/>
      <c r="I5" s="48"/>
      <c r="J5" s="48"/>
    </row>
    <row r="6" spans="1:11" s="1" customFormat="1" ht="11.25" customHeight="1" x14ac:dyDescent="0.25">
      <c r="A6" s="26"/>
      <c r="B6" s="27"/>
      <c r="C6" s="28"/>
      <c r="D6" s="29"/>
      <c r="E6" s="29"/>
      <c r="F6" s="29"/>
      <c r="G6" s="28"/>
    </row>
    <row r="7" spans="1:11" s="1" customFormat="1" x14ac:dyDescent="0.25">
      <c r="A7" s="51" t="s">
        <v>45</v>
      </c>
      <c r="B7" s="51"/>
      <c r="C7" s="51"/>
      <c r="D7" s="51"/>
      <c r="E7" s="51"/>
      <c r="F7" s="51"/>
      <c r="G7" s="51"/>
    </row>
    <row r="8" spans="1:11" s="1" customFormat="1" ht="6.75" customHeight="1" x14ac:dyDescent="0.25">
      <c r="A8" s="30"/>
      <c r="B8" s="31"/>
      <c r="C8" s="30"/>
      <c r="D8" s="30"/>
      <c r="E8" s="32"/>
      <c r="F8" s="30"/>
      <c r="G8" s="30"/>
    </row>
    <row r="9" spans="1:11" s="1" customFormat="1" ht="34.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52" t="s">
        <v>10</v>
      </c>
      <c r="F9" s="53"/>
      <c r="G9" s="5" t="s">
        <v>23</v>
      </c>
    </row>
    <row r="10" spans="1:11" s="45" customFormat="1" ht="51" customHeight="1" x14ac:dyDescent="0.2">
      <c r="A10" s="33">
        <v>1</v>
      </c>
      <c r="B10" s="33" t="s">
        <v>11</v>
      </c>
      <c r="C10" s="38">
        <v>30</v>
      </c>
      <c r="D10" s="41">
        <v>3240</v>
      </c>
      <c r="E10" s="49" t="s">
        <v>14</v>
      </c>
      <c r="F10" s="49"/>
      <c r="G10" s="44"/>
      <c r="K10" s="37"/>
    </row>
    <row r="11" spans="1:11" s="45" customFormat="1" ht="51" customHeight="1" x14ac:dyDescent="0.2">
      <c r="A11" s="33">
        <v>2</v>
      </c>
      <c r="B11" s="33" t="s">
        <v>11</v>
      </c>
      <c r="C11" s="38">
        <v>5</v>
      </c>
      <c r="D11" s="41">
        <v>466.1</v>
      </c>
      <c r="E11" s="49" t="s">
        <v>15</v>
      </c>
      <c r="F11" s="49"/>
      <c r="G11" s="44"/>
      <c r="K11" s="37"/>
    </row>
    <row r="12" spans="1:11" s="45" customFormat="1" ht="51" customHeight="1" x14ac:dyDescent="0.2">
      <c r="A12" s="33">
        <v>3</v>
      </c>
      <c r="B12" s="33" t="s">
        <v>11</v>
      </c>
      <c r="C12" s="38">
        <v>30</v>
      </c>
      <c r="D12" s="41">
        <v>3240</v>
      </c>
      <c r="E12" s="49" t="s">
        <v>14</v>
      </c>
      <c r="F12" s="49"/>
      <c r="G12" s="44"/>
      <c r="K12" s="46"/>
    </row>
    <row r="13" spans="1:11" s="45" customFormat="1" ht="51" customHeight="1" x14ac:dyDescent="0.2">
      <c r="A13" s="33">
        <v>4</v>
      </c>
      <c r="B13" s="33" t="s">
        <v>11</v>
      </c>
      <c r="C13" s="38">
        <v>140</v>
      </c>
      <c r="D13" s="41">
        <v>15120</v>
      </c>
      <c r="E13" s="49" t="s">
        <v>14</v>
      </c>
      <c r="F13" s="49"/>
      <c r="G13" s="44"/>
      <c r="K13" s="46"/>
    </row>
    <row r="14" spans="1:11" s="45" customFormat="1" ht="51" customHeight="1" x14ac:dyDescent="0.2">
      <c r="A14" s="33">
        <v>5</v>
      </c>
      <c r="B14" s="33" t="s">
        <v>11</v>
      </c>
      <c r="C14" s="38">
        <v>140</v>
      </c>
      <c r="D14" s="41">
        <v>15120</v>
      </c>
      <c r="E14" s="49" t="s">
        <v>14</v>
      </c>
      <c r="F14" s="49"/>
      <c r="G14" s="44"/>
      <c r="K14" s="46"/>
    </row>
    <row r="15" spans="1:11" s="45" customFormat="1" ht="51" customHeight="1" x14ac:dyDescent="0.2">
      <c r="A15" s="33">
        <v>6</v>
      </c>
      <c r="B15" s="33" t="s">
        <v>11</v>
      </c>
      <c r="C15" s="38">
        <v>40</v>
      </c>
      <c r="D15" s="41">
        <v>4320</v>
      </c>
      <c r="E15" s="49" t="s">
        <v>14</v>
      </c>
      <c r="F15" s="49"/>
      <c r="G15" s="44"/>
      <c r="K15" s="46"/>
    </row>
    <row r="16" spans="1:11" s="45" customFormat="1" ht="51" customHeight="1" x14ac:dyDescent="0.2">
      <c r="A16" s="33">
        <v>7</v>
      </c>
      <c r="B16" s="33" t="s">
        <v>11</v>
      </c>
      <c r="C16" s="38">
        <v>90</v>
      </c>
      <c r="D16" s="41">
        <v>9720</v>
      </c>
      <c r="E16" s="49" t="s">
        <v>14</v>
      </c>
      <c r="F16" s="49"/>
      <c r="G16" s="44"/>
      <c r="K16" s="37"/>
    </row>
    <row r="17" spans="1:11" s="45" customFormat="1" ht="51" customHeight="1" x14ac:dyDescent="0.2">
      <c r="A17" s="33">
        <v>8</v>
      </c>
      <c r="B17" s="33" t="s">
        <v>11</v>
      </c>
      <c r="C17" s="38">
        <v>140</v>
      </c>
      <c r="D17" s="41">
        <v>15120</v>
      </c>
      <c r="E17" s="49" t="s">
        <v>14</v>
      </c>
      <c r="F17" s="49"/>
      <c r="G17" s="44"/>
      <c r="K17" s="37"/>
    </row>
    <row r="18" spans="1:11" s="45" customFormat="1" ht="51" customHeight="1" x14ac:dyDescent="0.2">
      <c r="A18" s="33">
        <v>9</v>
      </c>
      <c r="B18" s="33" t="s">
        <v>11</v>
      </c>
      <c r="C18" s="38">
        <v>31</v>
      </c>
      <c r="D18" s="41">
        <v>3348</v>
      </c>
      <c r="E18" s="49" t="s">
        <v>14</v>
      </c>
      <c r="F18" s="49"/>
      <c r="G18" s="44"/>
      <c r="K18" s="37"/>
    </row>
    <row r="19" spans="1:11" s="45" customFormat="1" ht="51" customHeight="1" x14ac:dyDescent="0.2">
      <c r="A19" s="33">
        <v>10</v>
      </c>
      <c r="B19" s="33" t="s">
        <v>11</v>
      </c>
      <c r="C19" s="38">
        <v>270</v>
      </c>
      <c r="D19" s="41">
        <v>29160</v>
      </c>
      <c r="E19" s="49" t="s">
        <v>21</v>
      </c>
      <c r="F19" s="49"/>
      <c r="G19" s="44"/>
      <c r="K19" s="46"/>
    </row>
    <row r="20" spans="1:11" s="45" customFormat="1" ht="51" customHeight="1" x14ac:dyDescent="0.2">
      <c r="A20" s="33">
        <v>11</v>
      </c>
      <c r="B20" s="33" t="s">
        <v>11</v>
      </c>
      <c r="C20" s="38">
        <v>2200</v>
      </c>
      <c r="D20" s="41">
        <v>237600</v>
      </c>
      <c r="E20" s="49" t="s">
        <v>20</v>
      </c>
      <c r="F20" s="49"/>
      <c r="G20" s="44"/>
      <c r="K20" s="46"/>
    </row>
    <row r="21" spans="1:11" s="45" customFormat="1" ht="51" customHeight="1" x14ac:dyDescent="0.2">
      <c r="A21" s="33">
        <v>12</v>
      </c>
      <c r="B21" s="33" t="s">
        <v>11</v>
      </c>
      <c r="C21" s="38">
        <v>100</v>
      </c>
      <c r="D21" s="41">
        <v>10800</v>
      </c>
      <c r="E21" s="49" t="s">
        <v>14</v>
      </c>
      <c r="F21" s="49"/>
      <c r="G21" s="44"/>
      <c r="K21" s="46"/>
    </row>
    <row r="22" spans="1:11" s="47" customFormat="1" ht="51" customHeight="1" x14ac:dyDescent="0.25">
      <c r="A22" s="33">
        <v>13</v>
      </c>
      <c r="B22" s="33" t="s">
        <v>11</v>
      </c>
      <c r="C22" s="38">
        <v>36</v>
      </c>
      <c r="D22" s="41">
        <v>3888</v>
      </c>
      <c r="E22" s="54" t="s">
        <v>14</v>
      </c>
      <c r="F22" s="55"/>
      <c r="G22" s="44"/>
    </row>
    <row r="23" spans="1:11" x14ac:dyDescent="0.25">
      <c r="B23" s="34" t="s">
        <v>12</v>
      </c>
      <c r="C23" s="42">
        <f>SUM(C10:C22)</f>
        <v>3252</v>
      </c>
      <c r="D23" s="42">
        <f>SUM(D10:D22)</f>
        <v>351142.1</v>
      </c>
    </row>
    <row r="25" spans="1:11" ht="47.25" customHeight="1" x14ac:dyDescent="0.25"/>
    <row r="26" spans="1:11" ht="47.25" customHeight="1" x14ac:dyDescent="0.25"/>
    <row r="27" spans="1:11" ht="47.25" customHeight="1" x14ac:dyDescent="0.25"/>
    <row r="28" spans="1:11" ht="47.25" customHeight="1" x14ac:dyDescent="0.25"/>
    <row r="33" spans="1:7" ht="47.25" customHeight="1" x14ac:dyDescent="0.25">
      <c r="A33"/>
      <c r="B33"/>
      <c r="C33"/>
      <c r="D33"/>
      <c r="E33"/>
      <c r="F33"/>
      <c r="G33"/>
    </row>
    <row r="34" spans="1:7" ht="47.25" customHeight="1" x14ac:dyDescent="0.25">
      <c r="A34"/>
      <c r="B34"/>
      <c r="C34"/>
      <c r="D34"/>
      <c r="E34"/>
      <c r="F34"/>
      <c r="G34"/>
    </row>
    <row r="35" spans="1:7" ht="47.25" customHeight="1" x14ac:dyDescent="0.25">
      <c r="A35"/>
      <c r="B35"/>
      <c r="C35"/>
      <c r="D35"/>
      <c r="E35"/>
      <c r="F35"/>
      <c r="G35"/>
    </row>
    <row r="36" spans="1:7" ht="47.25" customHeight="1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</sheetData>
  <mergeCells count="16"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18:F18"/>
    <mergeCell ref="A1:G1"/>
    <mergeCell ref="A7:G7"/>
    <mergeCell ref="E9:F9"/>
    <mergeCell ref="E10:F10"/>
    <mergeCell ref="E11:F11"/>
    <mergeCell ref="E12:F12"/>
  </mergeCells>
  <pageMargins left="0.70866141732283472" right="0.31496062992125984" top="0.74803149606299213" bottom="0.74803149606299213" header="0.31496062992125984" footer="0.31496062992125984"/>
  <pageSetup paperSize="9" scale="86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zoomScaleNormal="100" workbookViewId="0">
      <selection activeCell="H4" sqref="H4:J5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37" style="1" customWidth="1"/>
    <col min="7" max="7" width="7.28515625" style="1" customWidth="1"/>
    <col min="8" max="8" width="9.7109375" bestFit="1" customWidth="1"/>
  </cols>
  <sheetData>
    <row r="1" spans="1:11" s="1" customFormat="1" ht="45" customHeight="1" thickBot="1" x14ac:dyDescent="0.3">
      <c r="A1" s="50" t="s">
        <v>46</v>
      </c>
      <c r="B1" s="50"/>
      <c r="C1" s="50"/>
      <c r="D1" s="50"/>
      <c r="E1" s="50"/>
      <c r="F1" s="50"/>
      <c r="G1" s="50"/>
    </row>
    <row r="2" spans="1:11" s="1" customFormat="1" ht="15" customHeight="1" x14ac:dyDescent="0.25">
      <c r="A2" s="10"/>
      <c r="B2" s="11"/>
      <c r="C2" s="12" t="s">
        <v>16</v>
      </c>
      <c r="D2" s="12" t="s">
        <v>18</v>
      </c>
      <c r="E2" s="12" t="s">
        <v>17</v>
      </c>
      <c r="F2" s="12" t="s">
        <v>19</v>
      </c>
      <c r="G2" s="13"/>
    </row>
    <row r="3" spans="1:11" s="4" customFormat="1" ht="38.25" x14ac:dyDescent="0.25">
      <c r="A3" s="6" t="s">
        <v>0</v>
      </c>
      <c r="B3" s="14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5" t="s">
        <v>23</v>
      </c>
      <c r="H3" s="48"/>
      <c r="I3" s="48"/>
    </row>
    <row r="4" spans="1:11" s="1" customFormat="1" ht="38.25" x14ac:dyDescent="0.25">
      <c r="A4" s="16">
        <v>1</v>
      </c>
      <c r="B4" s="17" t="s">
        <v>4</v>
      </c>
      <c r="C4" s="18">
        <f>12+2+298</f>
        <v>312</v>
      </c>
      <c r="D4" s="19" t="s">
        <v>5</v>
      </c>
      <c r="E4" s="19">
        <f>21+12</f>
        <v>33</v>
      </c>
      <c r="F4" s="19">
        <v>300</v>
      </c>
      <c r="G4" s="20" t="s">
        <v>5</v>
      </c>
      <c r="H4" s="48"/>
      <c r="I4" s="48"/>
      <c r="J4" s="48"/>
    </row>
    <row r="5" spans="1:11" s="1" customFormat="1" ht="36.75" customHeight="1" thickBot="1" x14ac:dyDescent="0.3">
      <c r="A5" s="21">
        <v>2</v>
      </c>
      <c r="B5" s="22" t="s">
        <v>6</v>
      </c>
      <c r="C5" s="23">
        <f>360+21+16517.3</f>
        <v>16898.3</v>
      </c>
      <c r="D5" s="24" t="s">
        <v>5</v>
      </c>
      <c r="E5" s="24">
        <f>1981+360</f>
        <v>2341</v>
      </c>
      <c r="F5" s="23">
        <v>16538.3</v>
      </c>
      <c r="G5" s="25" t="s">
        <v>5</v>
      </c>
      <c r="H5" s="48"/>
      <c r="I5" s="48"/>
      <c r="J5" s="48"/>
    </row>
    <row r="6" spans="1:11" s="1" customFormat="1" ht="11.25" customHeight="1" x14ac:dyDescent="0.25">
      <c r="A6" s="26"/>
      <c r="B6" s="27"/>
      <c r="C6" s="28"/>
      <c r="D6" s="29"/>
      <c r="E6" s="29"/>
      <c r="F6" s="29"/>
      <c r="G6" s="28"/>
    </row>
    <row r="7" spans="1:11" s="1" customFormat="1" x14ac:dyDescent="0.25">
      <c r="A7" s="51" t="s">
        <v>47</v>
      </c>
      <c r="B7" s="51"/>
      <c r="C7" s="51"/>
      <c r="D7" s="51"/>
      <c r="E7" s="51"/>
      <c r="F7" s="51"/>
      <c r="G7" s="51"/>
    </row>
    <row r="8" spans="1:11" s="1" customFormat="1" ht="6.75" customHeight="1" x14ac:dyDescent="0.25">
      <c r="A8" s="30"/>
      <c r="B8" s="31"/>
      <c r="C8" s="30"/>
      <c r="D8" s="30"/>
      <c r="E8" s="32"/>
      <c r="F8" s="30"/>
      <c r="G8" s="30"/>
    </row>
    <row r="9" spans="1:11" s="1" customFormat="1" ht="34.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56" t="s">
        <v>10</v>
      </c>
      <c r="F9" s="56"/>
      <c r="G9" s="5" t="s">
        <v>23</v>
      </c>
      <c r="H9" s="57"/>
      <c r="I9" s="57"/>
      <c r="K9" s="42"/>
    </row>
    <row r="10" spans="1:11" s="45" customFormat="1" ht="51" customHeight="1" x14ac:dyDescent="0.2">
      <c r="A10" s="33">
        <v>1</v>
      </c>
      <c r="B10" s="33" t="s">
        <v>11</v>
      </c>
      <c r="C10" s="38">
        <v>6</v>
      </c>
      <c r="D10" s="41">
        <v>466.1</v>
      </c>
      <c r="E10" s="49" t="s">
        <v>15</v>
      </c>
      <c r="F10" s="49"/>
      <c r="G10" s="44"/>
      <c r="H10" s="58"/>
      <c r="I10" s="59"/>
      <c r="K10" s="42"/>
    </row>
    <row r="11" spans="1:11" s="45" customFormat="1" ht="51" customHeight="1" x14ac:dyDescent="0.2">
      <c r="A11" s="33">
        <v>2</v>
      </c>
      <c r="B11" s="33" t="s">
        <v>11</v>
      </c>
      <c r="C11" s="38">
        <v>15</v>
      </c>
      <c r="D11" s="41">
        <v>466.1</v>
      </c>
      <c r="E11" s="49" t="s">
        <v>15</v>
      </c>
      <c r="F11" s="49"/>
      <c r="G11" s="44"/>
      <c r="K11" s="37"/>
    </row>
    <row r="12" spans="1:11" s="45" customFormat="1" ht="51" customHeight="1" x14ac:dyDescent="0.2">
      <c r="A12" s="33">
        <v>3</v>
      </c>
      <c r="B12" s="33" t="s">
        <v>11</v>
      </c>
      <c r="C12" s="38">
        <v>30</v>
      </c>
      <c r="D12" s="41">
        <v>3240</v>
      </c>
      <c r="E12" s="49" t="s">
        <v>14</v>
      </c>
      <c r="F12" s="49"/>
      <c r="G12" s="44"/>
      <c r="K12" s="46"/>
    </row>
    <row r="13" spans="1:11" s="45" customFormat="1" ht="51" customHeight="1" x14ac:dyDescent="0.2">
      <c r="A13" s="33">
        <v>4</v>
      </c>
      <c r="B13" s="33" t="s">
        <v>11</v>
      </c>
      <c r="C13" s="38">
        <v>30</v>
      </c>
      <c r="D13" s="41">
        <v>3240</v>
      </c>
      <c r="E13" s="49" t="s">
        <v>14</v>
      </c>
      <c r="F13" s="49"/>
      <c r="G13" s="44"/>
      <c r="K13" s="46"/>
    </row>
    <row r="14" spans="1:11" s="45" customFormat="1" ht="51" customHeight="1" x14ac:dyDescent="0.2">
      <c r="A14" s="33">
        <v>5</v>
      </c>
      <c r="B14" s="33" t="s">
        <v>11</v>
      </c>
      <c r="C14" s="38">
        <v>30</v>
      </c>
      <c r="D14" s="41">
        <v>3240</v>
      </c>
      <c r="E14" s="49" t="s">
        <v>14</v>
      </c>
      <c r="F14" s="49"/>
      <c r="G14" s="44"/>
      <c r="K14" s="46"/>
    </row>
    <row r="15" spans="1:11" s="45" customFormat="1" ht="51" customHeight="1" x14ac:dyDescent="0.2">
      <c r="A15" s="33">
        <v>6</v>
      </c>
      <c r="B15" s="33" t="s">
        <v>11</v>
      </c>
      <c r="C15" s="38">
        <v>30</v>
      </c>
      <c r="D15" s="41">
        <v>3240</v>
      </c>
      <c r="E15" s="49" t="s">
        <v>14</v>
      </c>
      <c r="F15" s="49"/>
      <c r="G15" s="44"/>
      <c r="K15" s="46"/>
    </row>
    <row r="16" spans="1:11" s="45" customFormat="1" ht="51" customHeight="1" x14ac:dyDescent="0.2">
      <c r="A16" s="33">
        <v>7</v>
      </c>
      <c r="B16" s="33" t="s">
        <v>11</v>
      </c>
      <c r="C16" s="38">
        <v>30</v>
      </c>
      <c r="D16" s="41">
        <v>3240</v>
      </c>
      <c r="E16" s="49" t="s">
        <v>14</v>
      </c>
      <c r="F16" s="49"/>
      <c r="G16" s="44"/>
      <c r="K16" s="37"/>
    </row>
    <row r="17" spans="1:11" s="45" customFormat="1" ht="51" customHeight="1" x14ac:dyDescent="0.2">
      <c r="A17" s="33">
        <v>8</v>
      </c>
      <c r="B17" s="33" t="s">
        <v>11</v>
      </c>
      <c r="C17" s="38">
        <v>30</v>
      </c>
      <c r="D17" s="41">
        <v>3240</v>
      </c>
      <c r="E17" s="49" t="s">
        <v>14</v>
      </c>
      <c r="F17" s="49"/>
      <c r="G17" s="44"/>
      <c r="K17" s="37"/>
    </row>
    <row r="18" spans="1:11" s="45" customFormat="1" ht="51" customHeight="1" x14ac:dyDescent="0.2">
      <c r="A18" s="33">
        <v>9</v>
      </c>
      <c r="B18" s="33" t="s">
        <v>11</v>
      </c>
      <c r="C18" s="38">
        <v>30</v>
      </c>
      <c r="D18" s="41">
        <v>3240</v>
      </c>
      <c r="E18" s="49" t="s">
        <v>14</v>
      </c>
      <c r="F18" s="49"/>
      <c r="G18" s="44"/>
      <c r="K18" s="37"/>
    </row>
    <row r="19" spans="1:11" s="45" customFormat="1" ht="51" customHeight="1" x14ac:dyDescent="0.2">
      <c r="A19" s="33">
        <v>10</v>
      </c>
      <c r="B19" s="33" t="s">
        <v>11</v>
      </c>
      <c r="C19" s="38">
        <v>30</v>
      </c>
      <c r="D19" s="41">
        <v>3240</v>
      </c>
      <c r="E19" s="49" t="s">
        <v>14</v>
      </c>
      <c r="F19" s="49"/>
      <c r="G19" s="44"/>
      <c r="K19" s="46"/>
    </row>
    <row r="20" spans="1:11" s="45" customFormat="1" ht="51" customHeight="1" x14ac:dyDescent="0.2">
      <c r="A20" s="33">
        <v>11</v>
      </c>
      <c r="B20" s="33" t="s">
        <v>11</v>
      </c>
      <c r="C20" s="38">
        <v>70</v>
      </c>
      <c r="D20" s="41">
        <v>7560</v>
      </c>
      <c r="E20" s="49" t="s">
        <v>14</v>
      </c>
      <c r="F20" s="49"/>
      <c r="G20" s="44"/>
      <c r="K20" s="46"/>
    </row>
    <row r="21" spans="1:11" s="45" customFormat="1" ht="51" customHeight="1" x14ac:dyDescent="0.2">
      <c r="A21" s="33">
        <v>12</v>
      </c>
      <c r="B21" s="33" t="s">
        <v>11</v>
      </c>
      <c r="C21" s="38">
        <v>70</v>
      </c>
      <c r="D21" s="41">
        <v>7560</v>
      </c>
      <c r="E21" s="49" t="s">
        <v>14</v>
      </c>
      <c r="F21" s="49"/>
      <c r="G21" s="44"/>
      <c r="K21" s="46"/>
    </row>
    <row r="22" spans="1:11" s="47" customFormat="1" ht="51" customHeight="1" x14ac:dyDescent="0.25">
      <c r="A22" s="33">
        <v>13</v>
      </c>
      <c r="B22" s="33" t="s">
        <v>11</v>
      </c>
      <c r="C22" s="38">
        <v>400</v>
      </c>
      <c r="D22" s="41">
        <v>43200</v>
      </c>
      <c r="E22" s="49" t="s">
        <v>21</v>
      </c>
      <c r="F22" s="49"/>
      <c r="G22" s="44"/>
    </row>
    <row r="23" spans="1:11" s="45" customFormat="1" ht="51" customHeight="1" x14ac:dyDescent="0.2">
      <c r="A23" s="33">
        <v>14</v>
      </c>
      <c r="B23" s="33" t="s">
        <v>11</v>
      </c>
      <c r="C23" s="38">
        <v>460</v>
      </c>
      <c r="D23" s="41">
        <v>49680</v>
      </c>
      <c r="E23" s="49" t="s">
        <v>21</v>
      </c>
      <c r="F23" s="49"/>
      <c r="G23" s="44"/>
      <c r="H23" s="58"/>
      <c r="I23" s="59"/>
      <c r="K23" s="42"/>
    </row>
    <row r="24" spans="1:11" s="45" customFormat="1" ht="51" customHeight="1" x14ac:dyDescent="0.2">
      <c r="A24" s="33">
        <v>15</v>
      </c>
      <c r="B24" s="33" t="s">
        <v>11</v>
      </c>
      <c r="C24" s="38">
        <v>100</v>
      </c>
      <c r="D24" s="41">
        <v>10800</v>
      </c>
      <c r="E24" s="49" t="s">
        <v>14</v>
      </c>
      <c r="F24" s="49"/>
      <c r="G24" s="44"/>
      <c r="K24" s="37"/>
    </row>
    <row r="25" spans="1:11" s="45" customFormat="1" ht="51" customHeight="1" x14ac:dyDescent="0.2">
      <c r="A25" s="33">
        <v>16</v>
      </c>
      <c r="B25" s="33" t="s">
        <v>11</v>
      </c>
      <c r="C25" s="38">
        <v>50</v>
      </c>
      <c r="D25" s="41">
        <v>5400</v>
      </c>
      <c r="E25" s="49" t="s">
        <v>14</v>
      </c>
      <c r="F25" s="49"/>
      <c r="G25" s="44"/>
      <c r="K25" s="46"/>
    </row>
    <row r="26" spans="1:11" s="45" customFormat="1" ht="51" customHeight="1" x14ac:dyDescent="0.2">
      <c r="A26" s="33">
        <v>17</v>
      </c>
      <c r="B26" s="33" t="s">
        <v>11</v>
      </c>
      <c r="C26" s="38">
        <v>100</v>
      </c>
      <c r="D26" s="41">
        <v>10800</v>
      </c>
      <c r="E26" s="49" t="s">
        <v>14</v>
      </c>
      <c r="F26" s="49"/>
      <c r="G26" s="44"/>
      <c r="K26" s="46"/>
    </row>
    <row r="27" spans="1:11" s="45" customFormat="1" ht="51" customHeight="1" x14ac:dyDescent="0.2">
      <c r="A27" s="33">
        <v>18</v>
      </c>
      <c r="B27" s="33" t="s">
        <v>11</v>
      </c>
      <c r="C27" s="38">
        <v>50</v>
      </c>
      <c r="D27" s="41">
        <v>5400</v>
      </c>
      <c r="E27" s="49" t="s">
        <v>14</v>
      </c>
      <c r="F27" s="49"/>
      <c r="G27" s="44"/>
      <c r="K27" s="46"/>
    </row>
    <row r="28" spans="1:11" s="45" customFormat="1" ht="51" customHeight="1" x14ac:dyDescent="0.2">
      <c r="A28" s="33">
        <v>19</v>
      </c>
      <c r="B28" s="33" t="s">
        <v>11</v>
      </c>
      <c r="C28" s="38">
        <v>140</v>
      </c>
      <c r="D28" s="41">
        <v>15120</v>
      </c>
      <c r="E28" s="49" t="s">
        <v>14</v>
      </c>
      <c r="F28" s="49"/>
      <c r="G28" s="44"/>
      <c r="K28" s="46"/>
    </row>
    <row r="29" spans="1:11" s="45" customFormat="1" ht="51" customHeight="1" x14ac:dyDescent="0.2">
      <c r="A29" s="33">
        <v>20</v>
      </c>
      <c r="B29" s="33" t="s">
        <v>11</v>
      </c>
      <c r="C29" s="38">
        <v>140</v>
      </c>
      <c r="D29" s="41">
        <v>15120</v>
      </c>
      <c r="E29" s="49" t="s">
        <v>14</v>
      </c>
      <c r="F29" s="49"/>
      <c r="G29" s="44"/>
      <c r="K29" s="37"/>
    </row>
    <row r="30" spans="1:11" s="45" customFormat="1" ht="51" customHeight="1" x14ac:dyDescent="0.2">
      <c r="A30" s="33">
        <v>21</v>
      </c>
      <c r="B30" s="33" t="s">
        <v>11</v>
      </c>
      <c r="C30" s="38">
        <v>140</v>
      </c>
      <c r="D30" s="41">
        <v>15120</v>
      </c>
      <c r="E30" s="49" t="s">
        <v>14</v>
      </c>
      <c r="F30" s="49"/>
      <c r="G30" s="44"/>
      <c r="K30" s="37"/>
    </row>
    <row r="31" spans="1:11" s="45" customFormat="1" ht="51" customHeight="1" x14ac:dyDescent="0.2">
      <c r="A31" s="33">
        <v>22</v>
      </c>
      <c r="B31" s="33" t="s">
        <v>11</v>
      </c>
      <c r="C31" s="38">
        <v>30</v>
      </c>
      <c r="D31" s="41">
        <v>3240</v>
      </c>
      <c r="E31" s="49" t="s">
        <v>14</v>
      </c>
      <c r="F31" s="49"/>
      <c r="G31" s="44"/>
      <c r="K31" s="37"/>
    </row>
    <row r="32" spans="1:11" s="45" customFormat="1" ht="51" customHeight="1" x14ac:dyDescent="0.2">
      <c r="A32" s="33">
        <v>23</v>
      </c>
      <c r="B32" s="33" t="s">
        <v>11</v>
      </c>
      <c r="C32" s="38">
        <v>30</v>
      </c>
      <c r="D32" s="41">
        <v>3240</v>
      </c>
      <c r="E32" s="49" t="s">
        <v>14</v>
      </c>
      <c r="F32" s="49"/>
      <c r="G32" s="44"/>
      <c r="K32" s="46"/>
    </row>
    <row r="33" spans="1:11" s="45" customFormat="1" ht="51" customHeight="1" x14ac:dyDescent="0.2">
      <c r="A33" s="33">
        <v>24</v>
      </c>
      <c r="B33" s="33" t="s">
        <v>11</v>
      </c>
      <c r="C33" s="38">
        <v>30</v>
      </c>
      <c r="D33" s="41">
        <v>3240</v>
      </c>
      <c r="E33" s="49" t="s">
        <v>14</v>
      </c>
      <c r="F33" s="49"/>
      <c r="G33" s="44"/>
      <c r="K33" s="46"/>
    </row>
    <row r="34" spans="1:11" s="45" customFormat="1" ht="51" customHeight="1" x14ac:dyDescent="0.2">
      <c r="A34" s="33">
        <v>25</v>
      </c>
      <c r="B34" s="33" t="s">
        <v>11</v>
      </c>
      <c r="C34" s="38">
        <v>30</v>
      </c>
      <c r="D34" s="41">
        <v>3240</v>
      </c>
      <c r="E34" s="49" t="s">
        <v>14</v>
      </c>
      <c r="F34" s="49"/>
      <c r="G34" s="44"/>
      <c r="K34" s="46"/>
    </row>
    <row r="35" spans="1:11" s="47" customFormat="1" ht="51" customHeight="1" x14ac:dyDescent="0.25">
      <c r="A35" s="33">
        <v>26</v>
      </c>
      <c r="B35" s="33" t="s">
        <v>11</v>
      </c>
      <c r="C35" s="38">
        <v>30</v>
      </c>
      <c r="D35" s="41">
        <v>3240</v>
      </c>
      <c r="E35" s="49" t="s">
        <v>14</v>
      </c>
      <c r="F35" s="49"/>
      <c r="G35" s="44"/>
    </row>
    <row r="36" spans="1:11" s="45" customFormat="1" ht="51" customHeight="1" x14ac:dyDescent="0.2">
      <c r="A36" s="33">
        <v>27</v>
      </c>
      <c r="B36" s="33" t="s">
        <v>11</v>
      </c>
      <c r="C36" s="38">
        <v>30</v>
      </c>
      <c r="D36" s="41">
        <v>3240</v>
      </c>
      <c r="E36" s="49" t="s">
        <v>14</v>
      </c>
      <c r="F36" s="49"/>
      <c r="G36" s="44"/>
      <c r="K36" s="37"/>
    </row>
    <row r="37" spans="1:11" s="45" customFormat="1" ht="51" customHeight="1" x14ac:dyDescent="0.2">
      <c r="A37" s="33">
        <v>28</v>
      </c>
      <c r="B37" s="33" t="s">
        <v>11</v>
      </c>
      <c r="C37" s="38">
        <v>30</v>
      </c>
      <c r="D37" s="41">
        <v>3240</v>
      </c>
      <c r="E37" s="49" t="s">
        <v>14</v>
      </c>
      <c r="F37" s="49"/>
      <c r="G37" s="44"/>
      <c r="K37" s="37"/>
    </row>
    <row r="38" spans="1:11" s="45" customFormat="1" ht="51" customHeight="1" x14ac:dyDescent="0.2">
      <c r="A38" s="33">
        <v>29</v>
      </c>
      <c r="B38" s="33" t="s">
        <v>11</v>
      </c>
      <c r="C38" s="38">
        <v>30</v>
      </c>
      <c r="D38" s="41">
        <v>3240</v>
      </c>
      <c r="E38" s="49" t="s">
        <v>14</v>
      </c>
      <c r="F38" s="49"/>
      <c r="G38" s="44"/>
      <c r="K38" s="37"/>
    </row>
    <row r="39" spans="1:11" s="45" customFormat="1" ht="51" customHeight="1" x14ac:dyDescent="0.2">
      <c r="A39" s="33">
        <v>30</v>
      </c>
      <c r="B39" s="33" t="s">
        <v>11</v>
      </c>
      <c r="C39" s="38">
        <v>30</v>
      </c>
      <c r="D39" s="41">
        <v>3240</v>
      </c>
      <c r="E39" s="49" t="s">
        <v>14</v>
      </c>
      <c r="F39" s="49"/>
      <c r="G39" s="44"/>
      <c r="K39" s="46"/>
    </row>
    <row r="40" spans="1:11" s="45" customFormat="1" ht="51" customHeight="1" x14ac:dyDescent="0.2">
      <c r="A40" s="33">
        <v>31</v>
      </c>
      <c r="B40" s="33" t="s">
        <v>11</v>
      </c>
      <c r="C40" s="38">
        <v>30</v>
      </c>
      <c r="D40" s="41">
        <v>3240</v>
      </c>
      <c r="E40" s="49" t="s">
        <v>14</v>
      </c>
      <c r="F40" s="49"/>
      <c r="G40" s="44"/>
      <c r="K40" s="46"/>
    </row>
    <row r="41" spans="1:11" s="45" customFormat="1" ht="51" customHeight="1" x14ac:dyDescent="0.2">
      <c r="A41" s="33">
        <v>32</v>
      </c>
      <c r="B41" s="33" t="s">
        <v>11</v>
      </c>
      <c r="C41" s="38">
        <v>30</v>
      </c>
      <c r="D41" s="41">
        <v>3240</v>
      </c>
      <c r="E41" s="49" t="s">
        <v>14</v>
      </c>
      <c r="F41" s="49"/>
      <c r="G41" s="44"/>
      <c r="K41" s="46"/>
    </row>
    <row r="42" spans="1:11" s="47" customFormat="1" ht="51" customHeight="1" x14ac:dyDescent="0.25">
      <c r="A42" s="33">
        <v>33</v>
      </c>
      <c r="B42" s="33" t="s">
        <v>11</v>
      </c>
      <c r="C42" s="38">
        <v>30</v>
      </c>
      <c r="D42" s="41">
        <v>3240</v>
      </c>
      <c r="E42" s="49" t="s">
        <v>14</v>
      </c>
      <c r="F42" s="49"/>
      <c r="G42" s="44"/>
    </row>
    <row r="43" spans="1:11" x14ac:dyDescent="0.25">
      <c r="B43" s="34" t="s">
        <v>12</v>
      </c>
      <c r="C43" s="42">
        <f>SUM(C10:C42)</f>
        <v>2341</v>
      </c>
      <c r="D43" s="42">
        <f>SUM(D10:D42)</f>
        <v>251492.2</v>
      </c>
    </row>
    <row r="45" spans="1:11" ht="47.25" customHeight="1" x14ac:dyDescent="0.25"/>
    <row r="46" spans="1:11" ht="47.25" customHeight="1" x14ac:dyDescent="0.25"/>
    <row r="47" spans="1:11" ht="47.25" customHeight="1" x14ac:dyDescent="0.25"/>
    <row r="48" spans="1:11" ht="47.25" customHeight="1" x14ac:dyDescent="0.25"/>
    <row r="53" spans="1:7" ht="47.25" customHeight="1" x14ac:dyDescent="0.25">
      <c r="A53"/>
      <c r="B53"/>
      <c r="C53"/>
      <c r="D53"/>
      <c r="E53"/>
      <c r="F53"/>
      <c r="G53"/>
    </row>
    <row r="54" spans="1:7" ht="47.25" customHeight="1" x14ac:dyDescent="0.25">
      <c r="A54"/>
      <c r="B54"/>
      <c r="C54"/>
      <c r="D54"/>
      <c r="E54"/>
      <c r="F54"/>
      <c r="G54"/>
    </row>
    <row r="55" spans="1:7" ht="47.25" customHeight="1" x14ac:dyDescent="0.25">
      <c r="A55"/>
      <c r="B55"/>
      <c r="C55"/>
      <c r="D55"/>
      <c r="E55"/>
      <c r="F55"/>
      <c r="G55"/>
    </row>
    <row r="56" spans="1:7" ht="47.25" customHeight="1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</sheetData>
  <mergeCells count="36"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A1:G1"/>
    <mergeCell ref="A7:G7"/>
    <mergeCell ref="E9:F9"/>
    <mergeCell ref="E10:F10"/>
    <mergeCell ref="E11:F11"/>
    <mergeCell ref="E12:F12"/>
  </mergeCells>
  <pageMargins left="0.70866141732283472" right="0.31496062992125984" top="0.74803149606299213" bottom="0.74803149606299213" header="0.31496062992125984" footer="0.31496062992125984"/>
  <pageSetup paperSize="9" scale="80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E4" sqref="E4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7" s="1" customFormat="1" ht="53.25" customHeight="1" thickBot="1" x14ac:dyDescent="0.3">
      <c r="A1" s="50" t="s">
        <v>26</v>
      </c>
      <c r="B1" s="50"/>
      <c r="C1" s="50"/>
      <c r="D1" s="50"/>
      <c r="E1" s="50"/>
      <c r="F1" s="50"/>
      <c r="G1" s="50"/>
    </row>
    <row r="2" spans="1:7" s="1" customFormat="1" ht="15" customHeight="1" x14ac:dyDescent="0.25">
      <c r="A2" s="10"/>
      <c r="B2" s="11"/>
      <c r="C2" s="12" t="s">
        <v>16</v>
      </c>
      <c r="D2" s="12" t="s">
        <v>18</v>
      </c>
      <c r="E2" s="12" t="s">
        <v>17</v>
      </c>
      <c r="F2" s="12" t="s">
        <v>19</v>
      </c>
      <c r="G2" s="13"/>
    </row>
    <row r="3" spans="1:7" s="4" customFormat="1" ht="38.25" x14ac:dyDescent="0.25">
      <c r="A3" s="6" t="s">
        <v>0</v>
      </c>
      <c r="B3" s="14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5" t="s">
        <v>23</v>
      </c>
    </row>
    <row r="4" spans="1:7" s="1" customFormat="1" ht="41.25" customHeight="1" x14ac:dyDescent="0.25">
      <c r="A4" s="16">
        <v>1</v>
      </c>
      <c r="B4" s="17" t="s">
        <v>4</v>
      </c>
      <c r="C4" s="18">
        <v>172</v>
      </c>
      <c r="D4" s="19" t="s">
        <v>5</v>
      </c>
      <c r="E4" s="19">
        <v>10</v>
      </c>
      <c r="F4" s="19">
        <v>160</v>
      </c>
      <c r="G4" s="20" t="s">
        <v>5</v>
      </c>
    </row>
    <row r="5" spans="1:7" s="1" customFormat="1" ht="40.5" customHeight="1" thickBot="1" x14ac:dyDescent="0.3">
      <c r="A5" s="21">
        <v>2</v>
      </c>
      <c r="B5" s="22" t="s">
        <v>6</v>
      </c>
      <c r="C5" s="23">
        <v>8296.25</v>
      </c>
      <c r="D5" s="24" t="s">
        <v>5</v>
      </c>
      <c r="E5" s="24">
        <v>766.25</v>
      </c>
      <c r="F5" s="23">
        <v>7377.6</v>
      </c>
      <c r="G5" s="25" t="s">
        <v>5</v>
      </c>
    </row>
    <row r="6" spans="1:7" s="1" customFormat="1" ht="11.25" customHeight="1" x14ac:dyDescent="0.25">
      <c r="A6" s="26"/>
      <c r="B6" s="27"/>
      <c r="C6" s="28"/>
      <c r="D6" s="29"/>
      <c r="E6" s="29"/>
      <c r="F6" s="29"/>
      <c r="G6" s="28"/>
    </row>
    <row r="7" spans="1:7" s="1" customFormat="1" x14ac:dyDescent="0.25">
      <c r="A7" s="51" t="s">
        <v>27</v>
      </c>
      <c r="B7" s="51"/>
      <c r="C7" s="51"/>
      <c r="D7" s="51"/>
      <c r="E7" s="51"/>
      <c r="F7" s="51"/>
      <c r="G7" s="51"/>
    </row>
    <row r="8" spans="1:7" s="1" customFormat="1" ht="6.75" customHeight="1" x14ac:dyDescent="0.25">
      <c r="A8" s="30"/>
      <c r="B8" s="31"/>
      <c r="C8" s="30"/>
      <c r="D8" s="30"/>
      <c r="E8" s="32"/>
      <c r="F8" s="30"/>
      <c r="G8" s="30"/>
    </row>
    <row r="9" spans="1:7" s="1" customFormat="1" ht="34.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52" t="s">
        <v>10</v>
      </c>
      <c r="F9" s="53"/>
      <c r="G9" s="5" t="s">
        <v>23</v>
      </c>
    </row>
    <row r="10" spans="1:7" s="1" customFormat="1" ht="25.5" customHeight="1" x14ac:dyDescent="0.2">
      <c r="A10" s="33">
        <v>1</v>
      </c>
      <c r="B10" s="33" t="s">
        <v>11</v>
      </c>
      <c r="C10" s="40">
        <v>8</v>
      </c>
      <c r="D10" s="40">
        <v>466.1</v>
      </c>
      <c r="E10" s="49" t="s">
        <v>15</v>
      </c>
      <c r="F10" s="49"/>
      <c r="G10" s="7"/>
    </row>
    <row r="11" spans="1:7" s="1" customFormat="1" ht="15.75" customHeight="1" x14ac:dyDescent="0.2">
      <c r="A11" s="33">
        <v>2</v>
      </c>
      <c r="B11" s="33" t="s">
        <v>11</v>
      </c>
      <c r="C11" s="40">
        <v>0.25</v>
      </c>
      <c r="D11" s="40">
        <v>466.1</v>
      </c>
      <c r="E11" s="49" t="s">
        <v>15</v>
      </c>
      <c r="F11" s="49"/>
      <c r="G11" s="7"/>
    </row>
    <row r="12" spans="1:7" s="1" customFormat="1" ht="42.75" customHeight="1" x14ac:dyDescent="0.2">
      <c r="A12" s="33">
        <v>3</v>
      </c>
      <c r="B12" s="33" t="s">
        <v>11</v>
      </c>
      <c r="C12" s="40">
        <v>8</v>
      </c>
      <c r="D12" s="40">
        <v>466.1</v>
      </c>
      <c r="E12" s="49" t="s">
        <v>14</v>
      </c>
      <c r="F12" s="49"/>
      <c r="G12" s="7"/>
    </row>
    <row r="13" spans="1:7" s="1" customFormat="1" ht="42" customHeight="1" x14ac:dyDescent="0.2">
      <c r="A13" s="33">
        <v>4</v>
      </c>
      <c r="B13" s="33" t="s">
        <v>11</v>
      </c>
      <c r="C13" s="38">
        <v>70</v>
      </c>
      <c r="D13" s="38">
        <v>7560</v>
      </c>
      <c r="E13" s="49" t="s">
        <v>14</v>
      </c>
      <c r="F13" s="49"/>
      <c r="G13" s="7"/>
    </row>
    <row r="14" spans="1:7" ht="42.75" customHeight="1" x14ac:dyDescent="0.25">
      <c r="A14" s="33">
        <v>5</v>
      </c>
      <c r="B14" s="33" t="s">
        <v>11</v>
      </c>
      <c r="C14" s="38">
        <v>80</v>
      </c>
      <c r="D14" s="38">
        <v>8640</v>
      </c>
      <c r="E14" s="49" t="s">
        <v>14</v>
      </c>
      <c r="F14" s="49"/>
      <c r="G14" s="7"/>
    </row>
    <row r="15" spans="1:7" ht="42.75" customHeight="1" x14ac:dyDescent="0.25">
      <c r="A15" s="33">
        <v>6</v>
      </c>
      <c r="B15" s="33" t="s">
        <v>11</v>
      </c>
      <c r="C15" s="38">
        <v>30</v>
      </c>
      <c r="D15" s="38">
        <v>3240</v>
      </c>
      <c r="E15" s="49" t="s">
        <v>14</v>
      </c>
      <c r="F15" s="49"/>
      <c r="G15" s="7"/>
    </row>
    <row r="16" spans="1:7" ht="42.75" customHeight="1" x14ac:dyDescent="0.25">
      <c r="A16" s="33">
        <v>7</v>
      </c>
      <c r="B16" s="33" t="s">
        <v>11</v>
      </c>
      <c r="C16" s="40">
        <v>140</v>
      </c>
      <c r="D16" s="40">
        <v>15120</v>
      </c>
      <c r="E16" s="49" t="s">
        <v>14</v>
      </c>
      <c r="F16" s="49"/>
      <c r="G16" s="7"/>
    </row>
    <row r="17" spans="1:7" ht="42.75" customHeight="1" x14ac:dyDescent="0.25">
      <c r="A17" s="33">
        <v>8</v>
      </c>
      <c r="B17" s="33" t="s">
        <v>11</v>
      </c>
      <c r="C17" s="40">
        <v>40</v>
      </c>
      <c r="D17" s="40">
        <v>4320</v>
      </c>
      <c r="E17" s="49" t="s">
        <v>14</v>
      </c>
      <c r="F17" s="49"/>
      <c r="G17" s="7"/>
    </row>
    <row r="18" spans="1:7" ht="42.75" customHeight="1" x14ac:dyDescent="0.25">
      <c r="A18" s="33">
        <v>9</v>
      </c>
      <c r="B18" s="33" t="s">
        <v>11</v>
      </c>
      <c r="C18" s="38">
        <v>30</v>
      </c>
      <c r="D18" s="38">
        <v>3240</v>
      </c>
      <c r="E18" s="49" t="s">
        <v>14</v>
      </c>
      <c r="F18" s="49"/>
      <c r="G18" s="7"/>
    </row>
    <row r="19" spans="1:7" ht="47.25" customHeight="1" x14ac:dyDescent="0.25">
      <c r="A19" s="33">
        <v>10</v>
      </c>
      <c r="B19" s="33" t="s">
        <v>11</v>
      </c>
      <c r="C19" s="38">
        <v>360</v>
      </c>
      <c r="D19" s="38">
        <v>38880</v>
      </c>
      <c r="E19" s="49" t="s">
        <v>21</v>
      </c>
      <c r="F19" s="49"/>
      <c r="G19" s="7"/>
    </row>
    <row r="20" spans="1:7" ht="14.25" customHeight="1" x14ac:dyDescent="0.25">
      <c r="A20" s="30"/>
      <c r="B20" s="34" t="s">
        <v>12</v>
      </c>
      <c r="C20" s="30">
        <f>SUM(C10:C19)</f>
        <v>766.25</v>
      </c>
      <c r="D20" s="30">
        <f>SUM(D10:D19)</f>
        <v>82398.3</v>
      </c>
    </row>
    <row r="21" spans="1:7" ht="14.25" customHeight="1" x14ac:dyDescent="0.25"/>
    <row r="22" spans="1:7" ht="14.25" customHeight="1" x14ac:dyDescent="0.25"/>
    <row r="23" spans="1:7" ht="14.25" customHeight="1" x14ac:dyDescent="0.25"/>
    <row r="24" spans="1:7" ht="14.25" customHeight="1" x14ac:dyDescent="0.25"/>
    <row r="25" spans="1:7" ht="14.25" customHeight="1" x14ac:dyDescent="0.25"/>
    <row r="26" spans="1:7" ht="14.25" customHeight="1" x14ac:dyDescent="0.25"/>
    <row r="27" spans="1:7" ht="14.25" customHeight="1" x14ac:dyDescent="0.25"/>
    <row r="28" spans="1:7" ht="14.25" customHeight="1" x14ac:dyDescent="0.25"/>
    <row r="29" spans="1:7" ht="14.25" customHeight="1" x14ac:dyDescent="0.25"/>
    <row r="30" spans="1:7" ht="14.25" customHeight="1" x14ac:dyDescent="0.25"/>
    <row r="31" spans="1:7" ht="14.25" customHeight="1" x14ac:dyDescent="0.25"/>
    <row r="32" spans="1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</sheetData>
  <mergeCells count="13">
    <mergeCell ref="E18:F18"/>
    <mergeCell ref="E19:F19"/>
    <mergeCell ref="E13:F13"/>
    <mergeCell ref="E14:F14"/>
    <mergeCell ref="E15:F15"/>
    <mergeCell ref="E16:F16"/>
    <mergeCell ref="E17:F17"/>
    <mergeCell ref="E12:F12"/>
    <mergeCell ref="A1:G1"/>
    <mergeCell ref="A7:G7"/>
    <mergeCell ref="E9:F9"/>
    <mergeCell ref="E10:F10"/>
    <mergeCell ref="E11:F11"/>
  </mergeCells>
  <pageMargins left="0.31496062992125984" right="0.31496062992125984" top="0.35433070866141736" bottom="0.35433070866141736" header="0" footer="0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9" workbookViewId="0">
      <selection activeCell="C28" sqref="C28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1" s="1" customFormat="1" ht="45" customHeight="1" thickBot="1" x14ac:dyDescent="0.3">
      <c r="A1" s="50" t="s">
        <v>28</v>
      </c>
      <c r="B1" s="50"/>
      <c r="C1" s="50"/>
      <c r="D1" s="50"/>
      <c r="E1" s="50"/>
      <c r="F1" s="50"/>
      <c r="G1" s="50"/>
    </row>
    <row r="2" spans="1:11" s="1" customFormat="1" ht="15" customHeight="1" x14ac:dyDescent="0.25">
      <c r="A2" s="10"/>
      <c r="B2" s="11"/>
      <c r="C2" s="12" t="s">
        <v>16</v>
      </c>
      <c r="D2" s="12" t="s">
        <v>18</v>
      </c>
      <c r="E2" s="12" t="s">
        <v>17</v>
      </c>
      <c r="F2" s="12" t="s">
        <v>19</v>
      </c>
      <c r="G2" s="13"/>
    </row>
    <row r="3" spans="1:11" s="4" customFormat="1" ht="38.25" x14ac:dyDescent="0.25">
      <c r="A3" s="6" t="s">
        <v>0</v>
      </c>
      <c r="B3" s="14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5" t="s">
        <v>23</v>
      </c>
    </row>
    <row r="4" spans="1:11" s="1" customFormat="1" ht="38.25" x14ac:dyDescent="0.25">
      <c r="A4" s="16">
        <v>1</v>
      </c>
      <c r="B4" s="17" t="s">
        <v>4</v>
      </c>
      <c r="C4" s="18">
        <v>341</v>
      </c>
      <c r="D4" s="19" t="s">
        <v>5</v>
      </c>
      <c r="E4" s="19">
        <v>18</v>
      </c>
      <c r="F4" s="19">
        <v>339</v>
      </c>
      <c r="G4" s="20" t="s">
        <v>5</v>
      </c>
    </row>
    <row r="5" spans="1:11" s="1" customFormat="1" ht="32.25" customHeight="1" thickBot="1" x14ac:dyDescent="0.3">
      <c r="A5" s="21">
        <v>2</v>
      </c>
      <c r="B5" s="22" t="s">
        <v>6</v>
      </c>
      <c r="C5" s="23">
        <v>11086.8</v>
      </c>
      <c r="D5" s="24" t="s">
        <v>5</v>
      </c>
      <c r="E5" s="24">
        <v>1375.2</v>
      </c>
      <c r="F5" s="23">
        <v>11559.85</v>
      </c>
      <c r="G5" s="25" t="s">
        <v>5</v>
      </c>
    </row>
    <row r="6" spans="1:11" s="1" customFormat="1" ht="11.25" customHeight="1" x14ac:dyDescent="0.25">
      <c r="A6" s="26"/>
      <c r="B6" s="27"/>
      <c r="C6" s="28"/>
      <c r="D6" s="29"/>
      <c r="E6" s="29"/>
      <c r="F6" s="29"/>
      <c r="G6" s="28"/>
    </row>
    <row r="7" spans="1:11" s="1" customFormat="1" x14ac:dyDescent="0.25">
      <c r="A7" s="51" t="s">
        <v>29</v>
      </c>
      <c r="B7" s="51"/>
      <c r="C7" s="51"/>
      <c r="D7" s="51"/>
      <c r="E7" s="51"/>
      <c r="F7" s="51"/>
      <c r="G7" s="51"/>
    </row>
    <row r="8" spans="1:11" s="1" customFormat="1" ht="6.75" customHeight="1" x14ac:dyDescent="0.25">
      <c r="A8" s="30"/>
      <c r="B8" s="31"/>
      <c r="C8" s="30"/>
      <c r="D8" s="30"/>
      <c r="E8" s="32"/>
      <c r="F8" s="30"/>
      <c r="G8" s="30"/>
    </row>
    <row r="9" spans="1:11" s="1" customFormat="1" ht="34.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52" t="s">
        <v>10</v>
      </c>
      <c r="F9" s="53"/>
      <c r="G9" s="5" t="s">
        <v>23</v>
      </c>
    </row>
    <row r="10" spans="1:11" s="1" customFormat="1" ht="17.45" customHeight="1" x14ac:dyDescent="0.2">
      <c r="A10" s="33">
        <v>1</v>
      </c>
      <c r="B10" s="33" t="s">
        <v>11</v>
      </c>
      <c r="C10" s="40">
        <v>5</v>
      </c>
      <c r="D10" s="40">
        <v>466.1</v>
      </c>
      <c r="E10" s="49" t="s">
        <v>15</v>
      </c>
      <c r="F10" s="49"/>
      <c r="G10" s="7"/>
      <c r="K10" s="37"/>
    </row>
    <row r="11" spans="1:11" s="1" customFormat="1" ht="17.45" customHeight="1" x14ac:dyDescent="0.2">
      <c r="A11" s="33">
        <v>2</v>
      </c>
      <c r="B11" s="33" t="s">
        <v>11</v>
      </c>
      <c r="C11" s="38">
        <v>5</v>
      </c>
      <c r="D11" s="38">
        <v>466.1</v>
      </c>
      <c r="E11" s="49" t="s">
        <v>15</v>
      </c>
      <c r="F11" s="49"/>
      <c r="G11" s="7"/>
      <c r="K11" s="37"/>
    </row>
    <row r="12" spans="1:11" s="1" customFormat="1" ht="17.45" customHeight="1" x14ac:dyDescent="0.2">
      <c r="A12" s="33">
        <v>3</v>
      </c>
      <c r="B12" s="33" t="s">
        <v>11</v>
      </c>
      <c r="C12" s="40">
        <v>10</v>
      </c>
      <c r="D12" s="40">
        <v>466.1</v>
      </c>
      <c r="E12" s="49" t="s">
        <v>15</v>
      </c>
      <c r="F12" s="49"/>
      <c r="G12" s="7"/>
      <c r="K12" s="37"/>
    </row>
    <row r="13" spans="1:11" s="1" customFormat="1" ht="17.45" customHeight="1" x14ac:dyDescent="0.2">
      <c r="A13" s="33">
        <v>4</v>
      </c>
      <c r="B13" s="33" t="s">
        <v>11</v>
      </c>
      <c r="C13" s="40">
        <v>10</v>
      </c>
      <c r="D13" s="40">
        <v>466.1</v>
      </c>
      <c r="E13" s="49" t="s">
        <v>15</v>
      </c>
      <c r="F13" s="49"/>
      <c r="G13" s="7"/>
      <c r="K13" s="37"/>
    </row>
    <row r="14" spans="1:11" s="1" customFormat="1" ht="18" customHeight="1" x14ac:dyDescent="0.2">
      <c r="A14" s="33">
        <v>5</v>
      </c>
      <c r="B14" s="33" t="s">
        <v>11</v>
      </c>
      <c r="C14" s="40">
        <v>10</v>
      </c>
      <c r="D14" s="40">
        <v>466.1</v>
      </c>
      <c r="E14" s="49" t="s">
        <v>15</v>
      </c>
      <c r="F14" s="49"/>
      <c r="G14" s="7"/>
      <c r="K14" s="36"/>
    </row>
    <row r="15" spans="1:11" s="1" customFormat="1" ht="18" customHeight="1" x14ac:dyDescent="0.2">
      <c r="A15" s="33">
        <v>6</v>
      </c>
      <c r="B15" s="33" t="s">
        <v>11</v>
      </c>
      <c r="C15" s="38">
        <v>15</v>
      </c>
      <c r="D15" s="38">
        <v>466.1</v>
      </c>
      <c r="E15" s="49" t="s">
        <v>15</v>
      </c>
      <c r="F15" s="49"/>
      <c r="G15" s="7"/>
      <c r="K15" s="36"/>
    </row>
    <row r="16" spans="1:11" s="1" customFormat="1" ht="18" customHeight="1" x14ac:dyDescent="0.2">
      <c r="A16" s="33">
        <v>7</v>
      </c>
      <c r="B16" s="33" t="s">
        <v>11</v>
      </c>
      <c r="C16" s="38">
        <v>15</v>
      </c>
      <c r="D16" s="38">
        <v>466.1</v>
      </c>
      <c r="E16" s="49" t="s">
        <v>15</v>
      </c>
      <c r="F16" s="49"/>
      <c r="G16" s="7"/>
      <c r="K16" s="36"/>
    </row>
    <row r="17" spans="1:11" s="1" customFormat="1" ht="18" customHeight="1" x14ac:dyDescent="0.2">
      <c r="A17" s="33">
        <v>8</v>
      </c>
      <c r="B17" s="33" t="s">
        <v>11</v>
      </c>
      <c r="C17" s="38">
        <v>15</v>
      </c>
      <c r="D17" s="38">
        <v>466.1</v>
      </c>
      <c r="E17" s="49" t="s">
        <v>15</v>
      </c>
      <c r="F17" s="49"/>
      <c r="G17" s="7"/>
      <c r="K17" s="36"/>
    </row>
    <row r="18" spans="1:11" s="1" customFormat="1" ht="18" customHeight="1" x14ac:dyDescent="0.2">
      <c r="A18" s="33">
        <v>9</v>
      </c>
      <c r="B18" s="33" t="s">
        <v>11</v>
      </c>
      <c r="C18" s="38">
        <v>15</v>
      </c>
      <c r="D18" s="38">
        <v>466.1</v>
      </c>
      <c r="E18" s="49" t="s">
        <v>15</v>
      </c>
      <c r="F18" s="49"/>
      <c r="G18" s="7"/>
      <c r="K18" s="36"/>
    </row>
    <row r="19" spans="1:11" ht="18" customHeight="1" x14ac:dyDescent="0.25">
      <c r="A19" s="33">
        <v>10</v>
      </c>
      <c r="B19" s="33" t="s">
        <v>11</v>
      </c>
      <c r="C19" s="38">
        <v>15</v>
      </c>
      <c r="D19" s="38">
        <v>466.1</v>
      </c>
      <c r="E19" s="49" t="s">
        <v>15</v>
      </c>
      <c r="F19" s="49"/>
      <c r="G19" s="7"/>
    </row>
    <row r="20" spans="1:11" x14ac:dyDescent="0.25">
      <c r="A20" s="33">
        <v>11</v>
      </c>
      <c r="B20" s="33" t="s">
        <v>11</v>
      </c>
      <c r="C20" s="40">
        <v>15</v>
      </c>
      <c r="D20" s="40">
        <v>466.1</v>
      </c>
      <c r="E20" s="49" t="s">
        <v>15</v>
      </c>
      <c r="F20" s="49"/>
      <c r="G20" s="7"/>
    </row>
    <row r="21" spans="1:11" ht="42.75" customHeight="1" x14ac:dyDescent="0.25">
      <c r="A21" s="33">
        <v>12</v>
      </c>
      <c r="B21" s="33" t="s">
        <v>11</v>
      </c>
      <c r="C21" s="38">
        <v>150</v>
      </c>
      <c r="D21" s="38">
        <v>16200</v>
      </c>
      <c r="E21" s="49" t="s">
        <v>14</v>
      </c>
      <c r="F21" s="49"/>
      <c r="G21" s="7"/>
    </row>
    <row r="22" spans="1:11" ht="42.75" customHeight="1" x14ac:dyDescent="0.25">
      <c r="A22" s="33">
        <v>13</v>
      </c>
      <c r="B22" s="33" t="s">
        <v>11</v>
      </c>
      <c r="C22" s="40">
        <v>60</v>
      </c>
      <c r="D22" s="40">
        <v>6480</v>
      </c>
      <c r="E22" s="49" t="s">
        <v>14</v>
      </c>
      <c r="F22" s="49"/>
      <c r="G22" s="7"/>
    </row>
    <row r="23" spans="1:11" ht="45.75" customHeight="1" x14ac:dyDescent="0.25">
      <c r="A23" s="33">
        <v>14</v>
      </c>
      <c r="B23" s="33" t="s">
        <v>11</v>
      </c>
      <c r="C23" s="38">
        <v>80</v>
      </c>
      <c r="D23" s="38">
        <v>8640</v>
      </c>
      <c r="E23" s="49" t="s">
        <v>14</v>
      </c>
      <c r="F23" s="49"/>
      <c r="G23" s="7"/>
    </row>
    <row r="24" spans="1:11" ht="42" customHeight="1" x14ac:dyDescent="0.25">
      <c r="A24" s="33">
        <v>15</v>
      </c>
      <c r="B24" s="33" t="s">
        <v>11</v>
      </c>
      <c r="C24" s="38">
        <v>100</v>
      </c>
      <c r="D24" s="38">
        <v>10800</v>
      </c>
      <c r="E24" s="49" t="s">
        <v>14</v>
      </c>
      <c r="F24" s="49"/>
      <c r="G24" s="7"/>
    </row>
    <row r="25" spans="1:11" ht="45" customHeight="1" x14ac:dyDescent="0.25">
      <c r="A25" s="33">
        <v>16</v>
      </c>
      <c r="B25" s="33" t="s">
        <v>11</v>
      </c>
      <c r="C25" s="38">
        <v>360</v>
      </c>
      <c r="D25" s="38">
        <v>38880</v>
      </c>
      <c r="E25" s="49" t="s">
        <v>21</v>
      </c>
      <c r="F25" s="49"/>
      <c r="G25" s="7"/>
    </row>
    <row r="26" spans="1:11" ht="45" customHeight="1" x14ac:dyDescent="0.25">
      <c r="A26" s="33">
        <v>17</v>
      </c>
      <c r="B26" s="33" t="s">
        <v>11</v>
      </c>
      <c r="C26" s="40">
        <v>247.6</v>
      </c>
      <c r="D26" s="40">
        <v>26740.799999999999</v>
      </c>
      <c r="E26" s="49" t="s">
        <v>21</v>
      </c>
      <c r="F26" s="49"/>
      <c r="G26" s="7"/>
    </row>
    <row r="27" spans="1:11" ht="45" customHeight="1" x14ac:dyDescent="0.25">
      <c r="A27" s="33">
        <v>18</v>
      </c>
      <c r="B27" s="33" t="s">
        <v>11</v>
      </c>
      <c r="C27" s="38">
        <v>247.6</v>
      </c>
      <c r="D27" s="38">
        <v>26740.799999999999</v>
      </c>
      <c r="E27" s="49" t="s">
        <v>21</v>
      </c>
      <c r="F27" s="49"/>
      <c r="G27" s="7"/>
    </row>
    <row r="28" spans="1:11" x14ac:dyDescent="0.25">
      <c r="B28" s="34" t="s">
        <v>12</v>
      </c>
      <c r="C28" s="1">
        <f>SUM(C10:C27)</f>
        <v>1375.1999999999998</v>
      </c>
      <c r="D28" s="1">
        <f>SUM(D10:D27)</f>
        <v>139608.70000000001</v>
      </c>
    </row>
    <row r="33" spans="1:7" ht="49.5" customHeight="1" x14ac:dyDescent="0.25">
      <c r="A33"/>
      <c r="B33"/>
      <c r="C33"/>
      <c r="D33"/>
      <c r="E33"/>
      <c r="F33"/>
      <c r="G33"/>
    </row>
    <row r="34" spans="1:7" ht="49.5" customHeight="1" x14ac:dyDescent="0.25">
      <c r="A34"/>
      <c r="B34"/>
      <c r="C34"/>
      <c r="D34"/>
      <c r="E34"/>
      <c r="F34"/>
      <c r="G34"/>
    </row>
    <row r="35" spans="1:7" ht="45" customHeight="1" x14ac:dyDescent="0.25">
      <c r="A35"/>
      <c r="B35"/>
      <c r="C35"/>
      <c r="D35"/>
      <c r="E35"/>
      <c r="F35"/>
      <c r="G35"/>
    </row>
    <row r="36" spans="1:7" ht="45" customHeight="1" x14ac:dyDescent="0.25">
      <c r="A36"/>
      <c r="B36"/>
      <c r="C36"/>
      <c r="D36"/>
      <c r="E36"/>
      <c r="F36"/>
      <c r="G36"/>
    </row>
    <row r="37" spans="1:7" ht="45" customHeight="1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</sheetData>
  <mergeCells count="21">
    <mergeCell ref="E27:F27"/>
    <mergeCell ref="E24:F24"/>
    <mergeCell ref="E25:F25"/>
    <mergeCell ref="E26:F26"/>
    <mergeCell ref="E17:F17"/>
    <mergeCell ref="E18:F18"/>
    <mergeCell ref="E19:F19"/>
    <mergeCell ref="E20:F20"/>
    <mergeCell ref="E23:F23"/>
    <mergeCell ref="E21:F21"/>
    <mergeCell ref="E22:F22"/>
    <mergeCell ref="E12:F12"/>
    <mergeCell ref="E13:F13"/>
    <mergeCell ref="E14:F14"/>
    <mergeCell ref="E15:F15"/>
    <mergeCell ref="E16:F16"/>
    <mergeCell ref="A1:G1"/>
    <mergeCell ref="A7:G7"/>
    <mergeCell ref="E9:F9"/>
    <mergeCell ref="E10:F10"/>
    <mergeCell ref="E11:F11"/>
  </mergeCells>
  <pageMargins left="0.31496062992125984" right="0.31496062992125984" top="0.35433070866141736" bottom="0.35433070866141736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>
      <selection activeCell="C19" sqref="C19"/>
    </sheetView>
  </sheetViews>
  <sheetFormatPr defaultRowHeight="15" x14ac:dyDescent="0.25"/>
  <cols>
    <col min="1" max="1" width="5" style="1" customWidth="1"/>
    <col min="2" max="2" width="20.5703125" style="2" customWidth="1"/>
    <col min="3" max="3" width="10.28515625" style="1" customWidth="1"/>
    <col min="4" max="4" width="11" style="1" customWidth="1"/>
    <col min="5" max="5" width="13.140625" style="3" customWidth="1"/>
    <col min="6" max="6" width="43.85546875" style="1" customWidth="1"/>
    <col min="7" max="7" width="7.28515625" style="1" customWidth="1"/>
  </cols>
  <sheetData>
    <row r="1" spans="1:11" s="1" customFormat="1" ht="45" customHeight="1" thickBot="1" x14ac:dyDescent="0.3">
      <c r="A1" s="50" t="s">
        <v>30</v>
      </c>
      <c r="B1" s="50"/>
      <c r="C1" s="50"/>
      <c r="D1" s="50"/>
      <c r="E1" s="50"/>
      <c r="F1" s="50"/>
      <c r="G1" s="50"/>
    </row>
    <row r="2" spans="1:11" s="1" customFormat="1" ht="15" customHeight="1" x14ac:dyDescent="0.25">
      <c r="A2" s="10"/>
      <c r="B2" s="11"/>
      <c r="C2" s="12" t="s">
        <v>16</v>
      </c>
      <c r="D2" s="12" t="s">
        <v>18</v>
      </c>
      <c r="E2" s="12" t="s">
        <v>17</v>
      </c>
      <c r="F2" s="12" t="s">
        <v>19</v>
      </c>
      <c r="G2" s="13"/>
    </row>
    <row r="3" spans="1:11" s="4" customFormat="1" ht="38.25" x14ac:dyDescent="0.25">
      <c r="A3" s="6" t="s">
        <v>0</v>
      </c>
      <c r="B3" s="14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5" t="s">
        <v>23</v>
      </c>
    </row>
    <row r="4" spans="1:11" s="1" customFormat="1" ht="38.25" x14ac:dyDescent="0.25">
      <c r="A4" s="16">
        <v>1</v>
      </c>
      <c r="B4" s="17" t="s">
        <v>4</v>
      </c>
      <c r="C4" s="18">
        <v>396</v>
      </c>
      <c r="D4" s="19" t="s">
        <v>5</v>
      </c>
      <c r="E4" s="19">
        <v>27</v>
      </c>
      <c r="F4" s="19">
        <v>369</v>
      </c>
      <c r="G4" s="20" t="s">
        <v>5</v>
      </c>
    </row>
    <row r="5" spans="1:11" s="1" customFormat="1" ht="36.75" customHeight="1" thickBot="1" x14ac:dyDescent="0.3">
      <c r="A5" s="21">
        <v>2</v>
      </c>
      <c r="B5" s="22" t="s">
        <v>6</v>
      </c>
      <c r="C5" s="23">
        <v>16397.599999999999</v>
      </c>
      <c r="D5" s="24" t="s">
        <v>5</v>
      </c>
      <c r="E5" s="24">
        <v>4622.6000000000004</v>
      </c>
      <c r="F5" s="23">
        <v>10972.6</v>
      </c>
      <c r="G5" s="25" t="s">
        <v>5</v>
      </c>
    </row>
    <row r="6" spans="1:11" s="1" customFormat="1" ht="11.25" customHeight="1" x14ac:dyDescent="0.25">
      <c r="A6" s="26"/>
      <c r="B6" s="27"/>
      <c r="C6" s="28"/>
      <c r="D6" s="29"/>
      <c r="E6" s="29"/>
      <c r="F6" s="29"/>
      <c r="G6" s="28"/>
    </row>
    <row r="7" spans="1:11" s="1" customFormat="1" x14ac:dyDescent="0.25">
      <c r="A7" s="51" t="s">
        <v>31</v>
      </c>
      <c r="B7" s="51"/>
      <c r="C7" s="51"/>
      <c r="D7" s="51"/>
      <c r="E7" s="51"/>
      <c r="F7" s="51"/>
      <c r="G7" s="51"/>
    </row>
    <row r="8" spans="1:11" s="1" customFormat="1" ht="6.75" customHeight="1" x14ac:dyDescent="0.25">
      <c r="A8" s="30"/>
      <c r="B8" s="31"/>
      <c r="C8" s="30"/>
      <c r="D8" s="30"/>
      <c r="E8" s="32"/>
      <c r="F8" s="30"/>
      <c r="G8" s="30"/>
    </row>
    <row r="9" spans="1:11" s="1" customFormat="1" ht="34.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52" t="s">
        <v>10</v>
      </c>
      <c r="F9" s="53"/>
      <c r="G9" s="5" t="s">
        <v>23</v>
      </c>
    </row>
    <row r="10" spans="1:11" s="1" customFormat="1" ht="12.75" customHeight="1" x14ac:dyDescent="0.2">
      <c r="A10" s="33">
        <v>1</v>
      </c>
      <c r="B10" s="33" t="s">
        <v>11</v>
      </c>
      <c r="C10" s="38">
        <v>15</v>
      </c>
      <c r="D10" s="40">
        <v>466.1</v>
      </c>
      <c r="E10" s="49" t="s">
        <v>15</v>
      </c>
      <c r="F10" s="49"/>
      <c r="G10" s="7"/>
      <c r="K10" s="37"/>
    </row>
    <row r="11" spans="1:11" s="1" customFormat="1" ht="12.75" customHeight="1" x14ac:dyDescent="0.2">
      <c r="A11" s="33">
        <v>2</v>
      </c>
      <c r="B11" s="33" t="s">
        <v>11</v>
      </c>
      <c r="C11" s="38">
        <v>15</v>
      </c>
      <c r="D11" s="38">
        <v>466.1</v>
      </c>
      <c r="E11" s="49" t="s">
        <v>15</v>
      </c>
      <c r="F11" s="49"/>
      <c r="G11" s="7"/>
      <c r="K11" s="37"/>
    </row>
    <row r="12" spans="1:11" s="1" customFormat="1" ht="12.75" customHeight="1" x14ac:dyDescent="0.2">
      <c r="A12" s="33">
        <v>3</v>
      </c>
      <c r="B12" s="33" t="s">
        <v>11</v>
      </c>
      <c r="C12" s="38">
        <v>15</v>
      </c>
      <c r="D12" s="40">
        <v>466.1</v>
      </c>
      <c r="E12" s="49" t="s">
        <v>15</v>
      </c>
      <c r="F12" s="49"/>
      <c r="G12" s="7"/>
      <c r="K12" s="37"/>
    </row>
    <row r="13" spans="1:11" s="1" customFormat="1" ht="12.75" customHeight="1" x14ac:dyDescent="0.2">
      <c r="A13" s="33">
        <v>4</v>
      </c>
      <c r="B13" s="33" t="s">
        <v>11</v>
      </c>
      <c r="C13" s="38">
        <v>15</v>
      </c>
      <c r="D13" s="40">
        <v>466.1</v>
      </c>
      <c r="E13" s="49" t="s">
        <v>15</v>
      </c>
      <c r="F13" s="49"/>
      <c r="G13" s="7"/>
      <c r="K13" s="37"/>
    </row>
    <row r="14" spans="1:11" s="1" customFormat="1" ht="12.75" customHeight="1" x14ac:dyDescent="0.2">
      <c r="A14" s="33">
        <v>5</v>
      </c>
      <c r="B14" s="33" t="s">
        <v>11</v>
      </c>
      <c r="C14" s="38">
        <v>15</v>
      </c>
      <c r="D14" s="40">
        <v>466.1</v>
      </c>
      <c r="E14" s="49" t="s">
        <v>15</v>
      </c>
      <c r="F14" s="49"/>
      <c r="G14" s="7"/>
      <c r="K14" s="36"/>
    </row>
    <row r="15" spans="1:11" s="1" customFormat="1" ht="12.75" customHeight="1" x14ac:dyDescent="0.2">
      <c r="A15" s="33">
        <v>6</v>
      </c>
      <c r="B15" s="33" t="s">
        <v>11</v>
      </c>
      <c r="C15" s="38">
        <v>10</v>
      </c>
      <c r="D15" s="38">
        <v>466.1</v>
      </c>
      <c r="E15" s="49" t="s">
        <v>15</v>
      </c>
      <c r="F15" s="49"/>
      <c r="G15" s="7"/>
      <c r="K15" s="36"/>
    </row>
    <row r="16" spans="1:11" s="1" customFormat="1" ht="12.75" customHeight="1" x14ac:dyDescent="0.2">
      <c r="A16" s="33">
        <v>7</v>
      </c>
      <c r="B16" s="33" t="s">
        <v>11</v>
      </c>
      <c r="C16" s="38">
        <v>10</v>
      </c>
      <c r="D16" s="38">
        <v>466.1</v>
      </c>
      <c r="E16" s="49" t="s">
        <v>15</v>
      </c>
      <c r="F16" s="49"/>
      <c r="G16" s="7"/>
      <c r="K16" s="36"/>
    </row>
    <row r="17" spans="1:11" s="1" customFormat="1" ht="12.75" customHeight="1" x14ac:dyDescent="0.2">
      <c r="A17" s="33">
        <v>8</v>
      </c>
      <c r="B17" s="33" t="s">
        <v>11</v>
      </c>
      <c r="C17" s="38">
        <v>10</v>
      </c>
      <c r="D17" s="38">
        <v>466.1</v>
      </c>
      <c r="E17" s="49" t="s">
        <v>15</v>
      </c>
      <c r="F17" s="49"/>
      <c r="G17" s="7"/>
      <c r="K17" s="36"/>
    </row>
    <row r="18" spans="1:11" s="1" customFormat="1" ht="12.75" customHeight="1" x14ac:dyDescent="0.2">
      <c r="A18" s="33">
        <v>9</v>
      </c>
      <c r="B18" s="33" t="s">
        <v>11</v>
      </c>
      <c r="C18" s="38">
        <v>10</v>
      </c>
      <c r="D18" s="38">
        <v>466.1</v>
      </c>
      <c r="E18" s="49" t="s">
        <v>15</v>
      </c>
      <c r="F18" s="49"/>
      <c r="G18" s="7"/>
      <c r="K18" s="36"/>
    </row>
    <row r="19" spans="1:11" ht="12.75" customHeight="1" x14ac:dyDescent="0.25">
      <c r="A19" s="33">
        <v>10</v>
      </c>
      <c r="B19" s="33" t="s">
        <v>11</v>
      </c>
      <c r="C19" s="38">
        <v>10</v>
      </c>
      <c r="D19" s="38">
        <v>466.1</v>
      </c>
      <c r="E19" s="49" t="s">
        <v>15</v>
      </c>
      <c r="F19" s="49"/>
      <c r="G19" s="7"/>
    </row>
    <row r="20" spans="1:11" ht="12.75" customHeight="1" x14ac:dyDescent="0.25">
      <c r="A20" s="33">
        <v>11</v>
      </c>
      <c r="B20" s="33" t="s">
        <v>11</v>
      </c>
      <c r="C20" s="38">
        <v>10</v>
      </c>
      <c r="D20" s="40">
        <v>466.1</v>
      </c>
      <c r="E20" s="49" t="s">
        <v>15</v>
      </c>
      <c r="F20" s="49"/>
      <c r="G20" s="7"/>
    </row>
    <row r="21" spans="1:11" ht="36" customHeight="1" x14ac:dyDescent="0.25">
      <c r="A21" s="33">
        <v>12</v>
      </c>
      <c r="B21" s="33" t="s">
        <v>11</v>
      </c>
      <c r="C21" s="38">
        <v>140</v>
      </c>
      <c r="D21" s="41">
        <v>15120</v>
      </c>
      <c r="E21" s="54" t="s">
        <v>14</v>
      </c>
      <c r="F21" s="55"/>
      <c r="G21" s="7"/>
    </row>
    <row r="22" spans="1:11" ht="36" customHeight="1" x14ac:dyDescent="0.25">
      <c r="A22" s="33">
        <v>13</v>
      </c>
      <c r="B22" s="33" t="s">
        <v>11</v>
      </c>
      <c r="C22" s="38">
        <v>140</v>
      </c>
      <c r="D22" s="41">
        <v>15120</v>
      </c>
      <c r="E22" s="49" t="s">
        <v>14</v>
      </c>
      <c r="F22" s="49"/>
      <c r="G22" s="7"/>
    </row>
    <row r="23" spans="1:11" ht="36" customHeight="1" x14ac:dyDescent="0.25">
      <c r="A23" s="33">
        <v>14</v>
      </c>
      <c r="B23" s="33" t="s">
        <v>11</v>
      </c>
      <c r="C23" s="38">
        <v>140</v>
      </c>
      <c r="D23" s="41">
        <v>15120</v>
      </c>
      <c r="E23" s="49" t="s">
        <v>14</v>
      </c>
      <c r="F23" s="49"/>
      <c r="G23" s="7"/>
    </row>
    <row r="24" spans="1:11" ht="36" customHeight="1" x14ac:dyDescent="0.25">
      <c r="A24" s="33">
        <v>15</v>
      </c>
      <c r="B24" s="33" t="s">
        <v>11</v>
      </c>
      <c r="C24" s="38">
        <v>100</v>
      </c>
      <c r="D24" s="41">
        <v>10800</v>
      </c>
      <c r="E24" s="49" t="s">
        <v>14</v>
      </c>
      <c r="F24" s="49"/>
      <c r="G24" s="7"/>
    </row>
    <row r="25" spans="1:11" ht="36" customHeight="1" x14ac:dyDescent="0.25">
      <c r="A25" s="33">
        <v>16</v>
      </c>
      <c r="B25" s="33" t="s">
        <v>11</v>
      </c>
      <c r="C25" s="38">
        <v>140</v>
      </c>
      <c r="D25" s="41">
        <v>15120</v>
      </c>
      <c r="E25" s="54" t="s">
        <v>14</v>
      </c>
      <c r="F25" s="55"/>
      <c r="G25" s="7"/>
    </row>
    <row r="26" spans="1:11" ht="36" customHeight="1" x14ac:dyDescent="0.25">
      <c r="A26" s="33">
        <v>17</v>
      </c>
      <c r="B26" s="33" t="s">
        <v>11</v>
      </c>
      <c r="C26" s="38">
        <v>50</v>
      </c>
      <c r="D26" s="41">
        <v>5400</v>
      </c>
      <c r="E26" s="49" t="s">
        <v>14</v>
      </c>
      <c r="F26" s="49"/>
      <c r="G26" s="7"/>
    </row>
    <row r="27" spans="1:11" ht="36" customHeight="1" x14ac:dyDescent="0.25">
      <c r="A27" s="33">
        <v>18</v>
      </c>
      <c r="B27" s="33" t="s">
        <v>11</v>
      </c>
      <c r="C27" s="38">
        <v>90</v>
      </c>
      <c r="D27" s="41">
        <v>9720</v>
      </c>
      <c r="E27" s="49" t="s">
        <v>14</v>
      </c>
      <c r="F27" s="49"/>
      <c r="G27" s="7"/>
    </row>
    <row r="28" spans="1:11" ht="36" customHeight="1" x14ac:dyDescent="0.25">
      <c r="A28" s="33">
        <v>19</v>
      </c>
      <c r="B28" s="33" t="s">
        <v>11</v>
      </c>
      <c r="C28" s="38">
        <v>40</v>
      </c>
      <c r="D28" s="41">
        <v>4320</v>
      </c>
      <c r="E28" s="49" t="s">
        <v>14</v>
      </c>
      <c r="F28" s="49"/>
      <c r="G28" s="7"/>
    </row>
    <row r="29" spans="1:11" ht="36" customHeight="1" x14ac:dyDescent="0.25">
      <c r="A29" s="33">
        <v>20</v>
      </c>
      <c r="B29" s="33" t="s">
        <v>11</v>
      </c>
      <c r="C29" s="38">
        <v>50</v>
      </c>
      <c r="D29" s="41">
        <v>5400</v>
      </c>
      <c r="E29" s="49" t="s">
        <v>14</v>
      </c>
      <c r="F29" s="49"/>
      <c r="G29" s="7"/>
    </row>
    <row r="30" spans="1:11" ht="36" customHeight="1" x14ac:dyDescent="0.25">
      <c r="A30" s="33">
        <v>21</v>
      </c>
      <c r="B30" s="33" t="s">
        <v>11</v>
      </c>
      <c r="C30" s="38">
        <v>150</v>
      </c>
      <c r="D30" s="41">
        <v>16200</v>
      </c>
      <c r="E30" s="49" t="s">
        <v>14</v>
      </c>
      <c r="F30" s="49"/>
      <c r="G30" s="7"/>
    </row>
    <row r="31" spans="1:11" ht="36" customHeight="1" x14ac:dyDescent="0.25">
      <c r="A31" s="33">
        <v>22</v>
      </c>
      <c r="B31" s="33" t="s">
        <v>11</v>
      </c>
      <c r="C31" s="38">
        <v>50</v>
      </c>
      <c r="D31" s="41">
        <v>5400</v>
      </c>
      <c r="E31" s="49" t="s">
        <v>14</v>
      </c>
      <c r="F31" s="49"/>
      <c r="G31" s="7"/>
    </row>
    <row r="32" spans="1:11" ht="36" customHeight="1" x14ac:dyDescent="0.25">
      <c r="A32" s="33">
        <v>23</v>
      </c>
      <c r="B32" s="33" t="s">
        <v>11</v>
      </c>
      <c r="C32" s="38">
        <v>100</v>
      </c>
      <c r="D32" s="41">
        <v>10800</v>
      </c>
      <c r="E32" s="49" t="s">
        <v>14</v>
      </c>
      <c r="F32" s="49"/>
      <c r="G32" s="7"/>
    </row>
    <row r="33" spans="1:7" ht="36" customHeight="1" x14ac:dyDescent="0.25">
      <c r="A33" s="33">
        <v>24</v>
      </c>
      <c r="B33" s="33" t="s">
        <v>11</v>
      </c>
      <c r="C33" s="38">
        <v>50</v>
      </c>
      <c r="D33" s="41">
        <v>5400</v>
      </c>
      <c r="E33" s="49" t="s">
        <v>14</v>
      </c>
      <c r="F33" s="49"/>
      <c r="G33" s="7"/>
    </row>
    <row r="34" spans="1:7" ht="41.25" customHeight="1" x14ac:dyDescent="0.25">
      <c r="A34" s="33">
        <v>25</v>
      </c>
      <c r="B34" s="33" t="s">
        <v>11</v>
      </c>
      <c r="C34" s="38">
        <v>247.6</v>
      </c>
      <c r="D34" s="41">
        <v>26740.799999999999</v>
      </c>
      <c r="E34" s="49" t="s">
        <v>21</v>
      </c>
      <c r="F34" s="49"/>
      <c r="G34" s="7"/>
    </row>
    <row r="35" spans="1:7" ht="24.75" customHeight="1" x14ac:dyDescent="0.25">
      <c r="A35" s="33">
        <v>26</v>
      </c>
      <c r="B35" s="33" t="s">
        <v>11</v>
      </c>
      <c r="C35" s="38">
        <v>1500</v>
      </c>
      <c r="D35" s="41">
        <v>162000</v>
      </c>
      <c r="E35" s="49" t="s">
        <v>20</v>
      </c>
      <c r="F35" s="49"/>
      <c r="G35" s="7"/>
    </row>
    <row r="36" spans="1:7" ht="24.75" customHeight="1" x14ac:dyDescent="0.25">
      <c r="A36" s="33">
        <v>27</v>
      </c>
      <c r="B36" s="33" t="s">
        <v>11</v>
      </c>
      <c r="C36" s="38">
        <v>1500</v>
      </c>
      <c r="D36" s="41">
        <v>162000</v>
      </c>
      <c r="E36" s="49" t="s">
        <v>20</v>
      </c>
      <c r="F36" s="49"/>
      <c r="G36" s="7"/>
    </row>
    <row r="37" spans="1:7" x14ac:dyDescent="0.25">
      <c r="B37" s="34" t="s">
        <v>12</v>
      </c>
      <c r="C37" s="42">
        <f>SUM(C10:C36)</f>
        <v>4622.6000000000004</v>
      </c>
      <c r="D37" s="42">
        <f>SUM(D10:D36)</f>
        <v>489787.9</v>
      </c>
    </row>
  </sheetData>
  <mergeCells count="30">
    <mergeCell ref="E35:F35"/>
    <mergeCell ref="E34:F34"/>
    <mergeCell ref="E33:F33"/>
    <mergeCell ref="E36:F36"/>
    <mergeCell ref="E32:F32"/>
    <mergeCell ref="E19:F19"/>
    <mergeCell ref="E20:F20"/>
    <mergeCell ref="E29:F29"/>
    <mergeCell ref="E30:F30"/>
    <mergeCell ref="E31:F31"/>
    <mergeCell ref="E21:F21"/>
    <mergeCell ref="E23:F23"/>
    <mergeCell ref="E22:F22"/>
    <mergeCell ref="E25:F25"/>
    <mergeCell ref="E24:F24"/>
    <mergeCell ref="E26:F26"/>
    <mergeCell ref="E27:F27"/>
    <mergeCell ref="E28:F28"/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43307086614173229" right="0.31496062992125984" top="0.35433070866141736" bottom="0.35433070866141736" header="0" footer="0"/>
  <pageSetup paperSize="9" scale="8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workbookViewId="0">
      <selection activeCell="M9" sqref="M9"/>
    </sheetView>
  </sheetViews>
  <sheetFormatPr defaultRowHeight="15" x14ac:dyDescent="0.25"/>
  <cols>
    <col min="1" max="1" width="3" style="1" bestFit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40.85546875" style="1" customWidth="1"/>
    <col min="7" max="7" width="7.28515625" style="1" customWidth="1"/>
  </cols>
  <sheetData>
    <row r="1" spans="1:11" s="1" customFormat="1" ht="45" customHeight="1" thickBot="1" x14ac:dyDescent="0.3">
      <c r="A1" s="50" t="s">
        <v>32</v>
      </c>
      <c r="B1" s="50"/>
      <c r="C1" s="50"/>
      <c r="D1" s="50"/>
      <c r="E1" s="50"/>
      <c r="F1" s="50"/>
      <c r="G1" s="50"/>
    </row>
    <row r="2" spans="1:11" s="1" customFormat="1" ht="15" customHeight="1" x14ac:dyDescent="0.25">
      <c r="A2" s="10"/>
      <c r="B2" s="11"/>
      <c r="C2" s="12" t="s">
        <v>16</v>
      </c>
      <c r="D2" s="12" t="s">
        <v>18</v>
      </c>
      <c r="E2" s="12" t="s">
        <v>17</v>
      </c>
      <c r="F2" s="12" t="s">
        <v>19</v>
      </c>
      <c r="G2" s="13"/>
    </row>
    <row r="3" spans="1:11" s="4" customFormat="1" ht="38.25" x14ac:dyDescent="0.25">
      <c r="A3" s="6" t="s">
        <v>0</v>
      </c>
      <c r="B3" s="14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5" t="s">
        <v>23</v>
      </c>
    </row>
    <row r="4" spans="1:11" s="1" customFormat="1" ht="38.25" x14ac:dyDescent="0.25">
      <c r="A4" s="16">
        <v>1</v>
      </c>
      <c r="B4" s="17" t="s">
        <v>4</v>
      </c>
      <c r="C4" s="18">
        <v>323</v>
      </c>
      <c r="D4" s="19" t="s">
        <v>5</v>
      </c>
      <c r="E4" s="19">
        <v>13</v>
      </c>
      <c r="F4" s="19">
        <v>323</v>
      </c>
      <c r="G4" s="20" t="s">
        <v>5</v>
      </c>
    </row>
    <row r="5" spans="1:11" s="1" customFormat="1" ht="36.75" customHeight="1" thickBot="1" x14ac:dyDescent="0.3">
      <c r="A5" s="21">
        <v>2</v>
      </c>
      <c r="B5" s="22" t="s">
        <v>6</v>
      </c>
      <c r="C5" s="23">
        <v>10287.1</v>
      </c>
      <c r="D5" s="24" t="s">
        <v>5</v>
      </c>
      <c r="E5" s="24">
        <v>1776.9</v>
      </c>
      <c r="F5" s="23">
        <v>11246.6</v>
      </c>
      <c r="G5" s="25" t="s">
        <v>5</v>
      </c>
    </row>
    <row r="6" spans="1:11" s="1" customFormat="1" ht="11.25" customHeight="1" x14ac:dyDescent="0.25">
      <c r="A6" s="26"/>
      <c r="B6" s="27"/>
      <c r="C6" s="28"/>
      <c r="D6" s="29"/>
      <c r="E6" s="29"/>
      <c r="F6" s="29"/>
      <c r="G6" s="28"/>
    </row>
    <row r="7" spans="1:11" s="1" customFormat="1" x14ac:dyDescent="0.25">
      <c r="A7" s="51" t="s">
        <v>33</v>
      </c>
      <c r="B7" s="51"/>
      <c r="C7" s="51"/>
      <c r="D7" s="51"/>
      <c r="E7" s="51"/>
      <c r="F7" s="51"/>
      <c r="G7" s="51"/>
    </row>
    <row r="8" spans="1:11" s="1" customFormat="1" ht="6.75" customHeight="1" x14ac:dyDescent="0.25">
      <c r="A8" s="30"/>
      <c r="B8" s="31"/>
      <c r="C8" s="30"/>
      <c r="D8" s="30"/>
      <c r="E8" s="32"/>
      <c r="F8" s="30"/>
      <c r="G8" s="30"/>
    </row>
    <row r="9" spans="1:11" s="1" customFormat="1" ht="34.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52" t="s">
        <v>10</v>
      </c>
      <c r="F9" s="53"/>
      <c r="G9" s="5" t="s">
        <v>23</v>
      </c>
    </row>
    <row r="10" spans="1:11" s="1" customFormat="1" ht="17.45" customHeight="1" x14ac:dyDescent="0.2">
      <c r="A10" s="33">
        <v>1</v>
      </c>
      <c r="B10" s="33" t="s">
        <v>11</v>
      </c>
      <c r="C10" s="38">
        <v>0.5</v>
      </c>
      <c r="D10" s="40">
        <v>466.1</v>
      </c>
      <c r="E10" s="49" t="s">
        <v>15</v>
      </c>
      <c r="F10" s="49"/>
      <c r="G10" s="7"/>
      <c r="K10" s="37"/>
    </row>
    <row r="11" spans="1:11" s="1" customFormat="1" ht="37.5" customHeight="1" x14ac:dyDescent="0.2">
      <c r="A11" s="33">
        <v>2</v>
      </c>
      <c r="B11" s="33" t="s">
        <v>11</v>
      </c>
      <c r="C11" s="38">
        <v>48</v>
      </c>
      <c r="D11" s="41">
        <v>5184</v>
      </c>
      <c r="E11" s="49" t="s">
        <v>14</v>
      </c>
      <c r="F11" s="49"/>
      <c r="G11" s="7"/>
      <c r="K11" s="37"/>
    </row>
    <row r="12" spans="1:11" s="1" customFormat="1" ht="37.5" customHeight="1" x14ac:dyDescent="0.2">
      <c r="A12" s="33">
        <v>3</v>
      </c>
      <c r="B12" s="33" t="s">
        <v>11</v>
      </c>
      <c r="C12" s="38">
        <v>50</v>
      </c>
      <c r="D12" s="41">
        <v>5400</v>
      </c>
      <c r="E12" s="49" t="s">
        <v>14</v>
      </c>
      <c r="F12" s="49"/>
      <c r="G12" s="7"/>
      <c r="K12" s="37"/>
    </row>
    <row r="13" spans="1:11" s="1" customFormat="1" ht="37.5" customHeight="1" x14ac:dyDescent="0.2">
      <c r="A13" s="33">
        <v>4</v>
      </c>
      <c r="B13" s="33" t="s">
        <v>11</v>
      </c>
      <c r="C13" s="38">
        <v>149.19999999999999</v>
      </c>
      <c r="D13" s="41">
        <v>16113.599999999999</v>
      </c>
      <c r="E13" s="49" t="s">
        <v>14</v>
      </c>
      <c r="F13" s="49"/>
      <c r="G13" s="7"/>
      <c r="K13" s="37"/>
    </row>
    <row r="14" spans="1:11" s="1" customFormat="1" ht="37.5" customHeight="1" x14ac:dyDescent="0.2">
      <c r="A14" s="33">
        <v>5</v>
      </c>
      <c r="B14" s="33" t="s">
        <v>11</v>
      </c>
      <c r="C14" s="38">
        <v>50</v>
      </c>
      <c r="D14" s="41">
        <v>5400</v>
      </c>
      <c r="E14" s="49" t="s">
        <v>14</v>
      </c>
      <c r="F14" s="49"/>
      <c r="G14" s="7"/>
      <c r="K14" s="36"/>
    </row>
    <row r="15" spans="1:11" s="1" customFormat="1" ht="37.5" customHeight="1" x14ac:dyDescent="0.2">
      <c r="A15" s="33">
        <v>6</v>
      </c>
      <c r="B15" s="33" t="s">
        <v>11</v>
      </c>
      <c r="C15" s="38">
        <v>70</v>
      </c>
      <c r="D15" s="41">
        <v>7560</v>
      </c>
      <c r="E15" s="49" t="s">
        <v>14</v>
      </c>
      <c r="F15" s="49"/>
      <c r="G15" s="7"/>
      <c r="K15" s="36"/>
    </row>
    <row r="16" spans="1:11" s="1" customFormat="1" ht="37.5" customHeight="1" x14ac:dyDescent="0.2">
      <c r="A16" s="33">
        <v>7</v>
      </c>
      <c r="B16" s="33" t="s">
        <v>11</v>
      </c>
      <c r="C16" s="38">
        <v>149.19999999999999</v>
      </c>
      <c r="D16" s="41">
        <v>16113.599999999999</v>
      </c>
      <c r="E16" s="49" t="s">
        <v>14</v>
      </c>
      <c r="F16" s="49"/>
      <c r="G16" s="7"/>
      <c r="K16" s="36"/>
    </row>
    <row r="17" spans="1:11" s="1" customFormat="1" ht="37.5" customHeight="1" x14ac:dyDescent="0.2">
      <c r="A17" s="33">
        <v>8</v>
      </c>
      <c r="B17" s="33" t="s">
        <v>11</v>
      </c>
      <c r="C17" s="38">
        <v>140</v>
      </c>
      <c r="D17" s="41">
        <v>15120</v>
      </c>
      <c r="E17" s="49" t="s">
        <v>14</v>
      </c>
      <c r="F17" s="49"/>
      <c r="G17" s="7"/>
      <c r="K17" s="36"/>
    </row>
    <row r="18" spans="1:11" s="1" customFormat="1" ht="37.5" customHeight="1" x14ac:dyDescent="0.2">
      <c r="A18" s="33">
        <v>9</v>
      </c>
      <c r="B18" s="33" t="s">
        <v>11</v>
      </c>
      <c r="C18" s="38">
        <v>140</v>
      </c>
      <c r="D18" s="41">
        <v>15120</v>
      </c>
      <c r="E18" s="49" t="s">
        <v>14</v>
      </c>
      <c r="F18" s="49"/>
      <c r="G18" s="7"/>
      <c r="K18" s="36"/>
    </row>
    <row r="19" spans="1:11" ht="37.5" customHeight="1" x14ac:dyDescent="0.25">
      <c r="A19" s="33">
        <v>10</v>
      </c>
      <c r="B19" s="33" t="s">
        <v>11</v>
      </c>
      <c r="C19" s="38">
        <v>140</v>
      </c>
      <c r="D19" s="41">
        <v>15120</v>
      </c>
      <c r="E19" s="49" t="s">
        <v>14</v>
      </c>
      <c r="F19" s="49"/>
      <c r="G19" s="7"/>
    </row>
    <row r="20" spans="1:11" ht="31.5" customHeight="1" x14ac:dyDescent="0.25">
      <c r="A20" s="33">
        <v>11</v>
      </c>
      <c r="B20" s="33" t="s">
        <v>11</v>
      </c>
      <c r="C20" s="38">
        <v>290</v>
      </c>
      <c r="D20" s="41">
        <v>31320</v>
      </c>
      <c r="E20" s="49" t="s">
        <v>21</v>
      </c>
      <c r="F20" s="49"/>
      <c r="G20" s="7"/>
    </row>
    <row r="21" spans="1:11" ht="31.5" customHeight="1" x14ac:dyDescent="0.25">
      <c r="A21" s="33">
        <v>12</v>
      </c>
      <c r="B21" s="33" t="s">
        <v>11</v>
      </c>
      <c r="C21" s="38">
        <v>350</v>
      </c>
      <c r="D21" s="41">
        <v>37800</v>
      </c>
      <c r="E21" s="49" t="s">
        <v>21</v>
      </c>
      <c r="F21" s="49"/>
      <c r="G21" s="7"/>
    </row>
    <row r="22" spans="1:11" ht="31.5" customHeight="1" x14ac:dyDescent="0.25">
      <c r="A22" s="33">
        <v>13</v>
      </c>
      <c r="B22" s="33" t="s">
        <v>11</v>
      </c>
      <c r="C22" s="38">
        <v>200</v>
      </c>
      <c r="D22" s="41">
        <v>21600</v>
      </c>
      <c r="E22" s="49" t="s">
        <v>21</v>
      </c>
      <c r="F22" s="49"/>
      <c r="G22" s="7"/>
    </row>
    <row r="23" spans="1:11" x14ac:dyDescent="0.25">
      <c r="B23" s="34" t="s">
        <v>12</v>
      </c>
      <c r="C23" s="42">
        <f>SUM(C10:C22)</f>
        <v>1776.9</v>
      </c>
      <c r="D23" s="42">
        <f>SUM(D10:D22)</f>
        <v>192317.3</v>
      </c>
    </row>
  </sheetData>
  <mergeCells count="16">
    <mergeCell ref="E19:F19"/>
    <mergeCell ref="E20:F20"/>
    <mergeCell ref="E21:F21"/>
    <mergeCell ref="E22:F22"/>
    <mergeCell ref="E18:F18"/>
    <mergeCell ref="A1:G1"/>
    <mergeCell ref="A7:G7"/>
    <mergeCell ref="E9:F9"/>
    <mergeCell ref="E10:F10"/>
    <mergeCell ref="E11:F11"/>
    <mergeCell ref="E17:F17"/>
    <mergeCell ref="E12:F12"/>
    <mergeCell ref="E13:F13"/>
    <mergeCell ref="E14:F14"/>
    <mergeCell ref="E15:F15"/>
    <mergeCell ref="E16:F16"/>
  </mergeCells>
  <pageMargins left="0.51181102362204722" right="0.31496062992125984" top="0.27559055118110237" bottom="0.35433070866141736" header="0" footer="0"/>
  <pageSetup paperSize="9" scale="8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opLeftCell="A19" workbookViewId="0">
      <selection activeCell="E28" sqref="E28:F28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37" style="1" customWidth="1"/>
    <col min="7" max="7" width="7.28515625" style="1" customWidth="1"/>
  </cols>
  <sheetData>
    <row r="1" spans="1:11" s="1" customFormat="1" ht="45" customHeight="1" thickBot="1" x14ac:dyDescent="0.3">
      <c r="A1" s="50" t="s">
        <v>34</v>
      </c>
      <c r="B1" s="50"/>
      <c r="C1" s="50"/>
      <c r="D1" s="50"/>
      <c r="E1" s="50"/>
      <c r="F1" s="50"/>
      <c r="G1" s="50"/>
    </row>
    <row r="2" spans="1:11" s="1" customFormat="1" ht="15" customHeight="1" x14ac:dyDescent="0.25">
      <c r="A2" s="10"/>
      <c r="B2" s="11"/>
      <c r="C2" s="12" t="s">
        <v>16</v>
      </c>
      <c r="D2" s="12" t="s">
        <v>18</v>
      </c>
      <c r="E2" s="12" t="s">
        <v>17</v>
      </c>
      <c r="F2" s="12" t="s">
        <v>19</v>
      </c>
      <c r="G2" s="13"/>
    </row>
    <row r="3" spans="1:11" s="4" customFormat="1" ht="38.25" x14ac:dyDescent="0.25">
      <c r="A3" s="6" t="s">
        <v>0</v>
      </c>
      <c r="B3" s="14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5" t="s">
        <v>23</v>
      </c>
    </row>
    <row r="4" spans="1:11" s="1" customFormat="1" ht="38.25" x14ac:dyDescent="0.25">
      <c r="A4" s="16">
        <v>1</v>
      </c>
      <c r="B4" s="17" t="s">
        <v>4</v>
      </c>
      <c r="C4" s="18">
        <v>352</v>
      </c>
      <c r="D4" s="19" t="s">
        <v>5</v>
      </c>
      <c r="E4" s="19">
        <v>20</v>
      </c>
      <c r="F4" s="19">
        <v>341</v>
      </c>
      <c r="G4" s="20" t="s">
        <v>5</v>
      </c>
    </row>
    <row r="5" spans="1:11" s="1" customFormat="1" ht="36.75" customHeight="1" thickBot="1" x14ac:dyDescent="0.3">
      <c r="A5" s="21">
        <v>2</v>
      </c>
      <c r="B5" s="22" t="s">
        <v>6</v>
      </c>
      <c r="C5" s="23">
        <v>11482</v>
      </c>
      <c r="D5" s="24" t="s">
        <v>5</v>
      </c>
      <c r="E5" s="24">
        <v>1303</v>
      </c>
      <c r="F5" s="23">
        <v>12138.2</v>
      </c>
      <c r="G5" s="25" t="s">
        <v>5</v>
      </c>
    </row>
    <row r="6" spans="1:11" s="1" customFormat="1" ht="11.25" customHeight="1" x14ac:dyDescent="0.25">
      <c r="A6" s="26"/>
      <c r="B6" s="27"/>
      <c r="C6" s="28"/>
      <c r="D6" s="29"/>
      <c r="E6" s="29"/>
      <c r="F6" s="29"/>
      <c r="G6" s="28"/>
    </row>
    <row r="7" spans="1:11" s="1" customFormat="1" x14ac:dyDescent="0.25">
      <c r="A7" s="51" t="s">
        <v>35</v>
      </c>
      <c r="B7" s="51"/>
      <c r="C7" s="51"/>
      <c r="D7" s="51"/>
      <c r="E7" s="51"/>
      <c r="F7" s="51"/>
      <c r="G7" s="51"/>
    </row>
    <row r="8" spans="1:11" s="1" customFormat="1" ht="6.75" customHeight="1" x14ac:dyDescent="0.25">
      <c r="A8" s="30"/>
      <c r="B8" s="31"/>
      <c r="C8" s="30"/>
      <c r="D8" s="30"/>
      <c r="E8" s="32"/>
      <c r="F8" s="30"/>
      <c r="G8" s="30"/>
    </row>
    <row r="9" spans="1:11" s="1" customFormat="1" ht="34.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52" t="s">
        <v>10</v>
      </c>
      <c r="F9" s="53"/>
      <c r="G9" s="5" t="s">
        <v>23</v>
      </c>
    </row>
    <row r="10" spans="1:11" s="1" customFormat="1" ht="17.45" customHeight="1" x14ac:dyDescent="0.2">
      <c r="A10" s="33">
        <v>1</v>
      </c>
      <c r="B10" s="33" t="s">
        <v>11</v>
      </c>
      <c r="C10" s="38">
        <v>15</v>
      </c>
      <c r="D10" s="41">
        <v>466.1</v>
      </c>
      <c r="E10" s="54" t="s">
        <v>15</v>
      </c>
      <c r="F10" s="55"/>
      <c r="G10" s="7"/>
      <c r="K10" s="37"/>
    </row>
    <row r="11" spans="1:11" s="1" customFormat="1" ht="17.45" customHeight="1" x14ac:dyDescent="0.2">
      <c r="A11" s="33">
        <v>2</v>
      </c>
      <c r="B11" s="33" t="s">
        <v>11</v>
      </c>
      <c r="C11" s="38">
        <v>15</v>
      </c>
      <c r="D11" s="41">
        <v>466.1</v>
      </c>
      <c r="E11" s="54" t="s">
        <v>15</v>
      </c>
      <c r="F11" s="55"/>
      <c r="G11" s="7"/>
      <c r="K11" s="37"/>
    </row>
    <row r="12" spans="1:11" s="1" customFormat="1" ht="17.45" customHeight="1" x14ac:dyDescent="0.2">
      <c r="A12" s="33">
        <v>3</v>
      </c>
      <c r="B12" s="33" t="s">
        <v>11</v>
      </c>
      <c r="C12" s="38">
        <v>15</v>
      </c>
      <c r="D12" s="41">
        <v>466.1</v>
      </c>
      <c r="E12" s="54" t="s">
        <v>15</v>
      </c>
      <c r="F12" s="55"/>
      <c r="G12" s="7"/>
      <c r="K12" s="37"/>
    </row>
    <row r="13" spans="1:11" s="1" customFormat="1" ht="17.45" customHeight="1" x14ac:dyDescent="0.2">
      <c r="A13" s="33">
        <v>4</v>
      </c>
      <c r="B13" s="33" t="s">
        <v>11</v>
      </c>
      <c r="C13" s="38">
        <v>15</v>
      </c>
      <c r="D13" s="41">
        <v>466.1</v>
      </c>
      <c r="E13" s="54" t="s">
        <v>15</v>
      </c>
      <c r="F13" s="55"/>
      <c r="G13" s="7"/>
      <c r="K13" s="37"/>
    </row>
    <row r="14" spans="1:11" s="1" customFormat="1" ht="17.45" customHeight="1" x14ac:dyDescent="0.2">
      <c r="A14" s="33">
        <v>5</v>
      </c>
      <c r="B14" s="33" t="s">
        <v>11</v>
      </c>
      <c r="C14" s="38">
        <v>15</v>
      </c>
      <c r="D14" s="41">
        <v>466.1</v>
      </c>
      <c r="E14" s="54" t="s">
        <v>15</v>
      </c>
      <c r="F14" s="55"/>
      <c r="G14" s="7"/>
      <c r="K14" s="37"/>
    </row>
    <row r="15" spans="1:11" s="1" customFormat="1" ht="17.45" customHeight="1" x14ac:dyDescent="0.2">
      <c r="A15" s="33">
        <v>6</v>
      </c>
      <c r="B15" s="33" t="s">
        <v>11</v>
      </c>
      <c r="C15" s="38">
        <v>6</v>
      </c>
      <c r="D15" s="41">
        <v>466.1</v>
      </c>
      <c r="E15" s="54" t="s">
        <v>15</v>
      </c>
      <c r="F15" s="55"/>
      <c r="G15" s="7"/>
      <c r="K15" s="37"/>
    </row>
    <row r="16" spans="1:11" s="1" customFormat="1" ht="17.45" customHeight="1" x14ac:dyDescent="0.2">
      <c r="A16" s="33">
        <v>7</v>
      </c>
      <c r="B16" s="33" t="s">
        <v>11</v>
      </c>
      <c r="C16" s="38">
        <v>5</v>
      </c>
      <c r="D16" s="41">
        <v>466.1</v>
      </c>
      <c r="E16" s="54" t="s">
        <v>15</v>
      </c>
      <c r="F16" s="55"/>
      <c r="G16" s="7"/>
      <c r="K16" s="37"/>
    </row>
    <row r="17" spans="1:11" s="1" customFormat="1" ht="17.45" customHeight="1" x14ac:dyDescent="0.2">
      <c r="A17" s="33">
        <v>8</v>
      </c>
      <c r="B17" s="33" t="s">
        <v>11</v>
      </c>
      <c r="C17" s="38">
        <v>15</v>
      </c>
      <c r="D17" s="41">
        <v>466.1</v>
      </c>
      <c r="E17" s="54" t="s">
        <v>15</v>
      </c>
      <c r="F17" s="55"/>
      <c r="G17" s="7"/>
      <c r="K17" s="37"/>
    </row>
    <row r="18" spans="1:11" s="1" customFormat="1" ht="45.75" customHeight="1" x14ac:dyDescent="0.2">
      <c r="A18" s="33">
        <v>9</v>
      </c>
      <c r="B18" s="33" t="s">
        <v>11</v>
      </c>
      <c r="C18" s="38">
        <v>30</v>
      </c>
      <c r="D18" s="41">
        <v>3240</v>
      </c>
      <c r="E18" s="49" t="s">
        <v>14</v>
      </c>
      <c r="F18" s="49"/>
      <c r="G18" s="7"/>
      <c r="K18" s="37"/>
    </row>
    <row r="19" spans="1:11" s="1" customFormat="1" ht="45.75" customHeight="1" x14ac:dyDescent="0.2">
      <c r="A19" s="33">
        <v>10</v>
      </c>
      <c r="B19" s="33" t="s">
        <v>11</v>
      </c>
      <c r="C19" s="38">
        <v>50</v>
      </c>
      <c r="D19" s="41">
        <v>5400</v>
      </c>
      <c r="E19" s="49" t="s">
        <v>14</v>
      </c>
      <c r="F19" s="49"/>
      <c r="G19" s="7"/>
      <c r="K19" s="37"/>
    </row>
    <row r="20" spans="1:11" s="1" customFormat="1" ht="45.75" customHeight="1" x14ac:dyDescent="0.2">
      <c r="A20" s="33">
        <v>11</v>
      </c>
      <c r="B20" s="33" t="s">
        <v>11</v>
      </c>
      <c r="C20" s="38">
        <v>30</v>
      </c>
      <c r="D20" s="41">
        <v>3240</v>
      </c>
      <c r="E20" s="49" t="s">
        <v>14</v>
      </c>
      <c r="F20" s="49"/>
      <c r="G20" s="7"/>
      <c r="K20" s="37"/>
    </row>
    <row r="21" spans="1:11" s="1" customFormat="1" ht="45.75" customHeight="1" x14ac:dyDescent="0.2">
      <c r="A21" s="33">
        <v>12</v>
      </c>
      <c r="B21" s="33" t="s">
        <v>11</v>
      </c>
      <c r="C21" s="38">
        <v>17</v>
      </c>
      <c r="D21" s="41">
        <v>1836</v>
      </c>
      <c r="E21" s="49" t="s">
        <v>14</v>
      </c>
      <c r="F21" s="49"/>
      <c r="G21" s="7"/>
      <c r="K21" s="36"/>
    </row>
    <row r="22" spans="1:11" s="1" customFormat="1" ht="45.75" customHeight="1" x14ac:dyDescent="0.2">
      <c r="A22" s="33">
        <v>13</v>
      </c>
      <c r="B22" s="33" t="s">
        <v>11</v>
      </c>
      <c r="C22" s="38">
        <v>70</v>
      </c>
      <c r="D22" s="41">
        <v>7560</v>
      </c>
      <c r="E22" s="49" t="s">
        <v>14</v>
      </c>
      <c r="F22" s="49"/>
      <c r="G22" s="7"/>
      <c r="K22" s="36"/>
    </row>
    <row r="23" spans="1:11" s="1" customFormat="1" ht="45.75" customHeight="1" x14ac:dyDescent="0.2">
      <c r="A23" s="33">
        <v>14</v>
      </c>
      <c r="B23" s="33" t="s">
        <v>11</v>
      </c>
      <c r="C23" s="38">
        <v>30</v>
      </c>
      <c r="D23" s="41">
        <v>3240</v>
      </c>
      <c r="E23" s="49" t="s">
        <v>14</v>
      </c>
      <c r="F23" s="49"/>
      <c r="G23" s="7"/>
      <c r="K23" s="36"/>
    </row>
    <row r="24" spans="1:11" s="1" customFormat="1" ht="45.75" customHeight="1" x14ac:dyDescent="0.2">
      <c r="A24" s="33">
        <v>15</v>
      </c>
      <c r="B24" s="33" t="s">
        <v>11</v>
      </c>
      <c r="C24" s="38">
        <v>30</v>
      </c>
      <c r="D24" s="41">
        <v>3240</v>
      </c>
      <c r="E24" s="49" t="s">
        <v>14</v>
      </c>
      <c r="F24" s="49"/>
      <c r="G24" s="7"/>
      <c r="K24" s="36"/>
    </row>
    <row r="25" spans="1:11" s="1" customFormat="1" ht="45.75" customHeight="1" x14ac:dyDescent="0.2">
      <c r="A25" s="33">
        <v>16</v>
      </c>
      <c r="B25" s="33" t="s">
        <v>11</v>
      </c>
      <c r="C25" s="38">
        <v>30</v>
      </c>
      <c r="D25" s="41">
        <v>3240</v>
      </c>
      <c r="E25" s="49" t="s">
        <v>14</v>
      </c>
      <c r="F25" s="49"/>
      <c r="G25" s="7"/>
      <c r="K25" s="36"/>
    </row>
    <row r="26" spans="1:11" ht="45.75" customHeight="1" x14ac:dyDescent="0.25">
      <c r="A26" s="33">
        <v>17</v>
      </c>
      <c r="B26" s="33" t="s">
        <v>11</v>
      </c>
      <c r="C26" s="38">
        <v>25</v>
      </c>
      <c r="D26" s="41">
        <v>2700</v>
      </c>
      <c r="E26" s="49" t="s">
        <v>14</v>
      </c>
      <c r="F26" s="49"/>
      <c r="G26" s="7"/>
    </row>
    <row r="27" spans="1:11" ht="51" customHeight="1" x14ac:dyDescent="0.25">
      <c r="A27" s="33">
        <v>18</v>
      </c>
      <c r="B27" s="33" t="s">
        <v>11</v>
      </c>
      <c r="C27" s="38">
        <v>300</v>
      </c>
      <c r="D27" s="41">
        <v>32400</v>
      </c>
      <c r="E27" s="54" t="s">
        <v>21</v>
      </c>
      <c r="F27" s="55"/>
      <c r="G27" s="7"/>
    </row>
    <row r="28" spans="1:11" ht="51" customHeight="1" x14ac:dyDescent="0.25">
      <c r="A28" s="33">
        <v>19</v>
      </c>
      <c r="B28" s="33" t="s">
        <v>11</v>
      </c>
      <c r="C28" s="38">
        <v>300</v>
      </c>
      <c r="D28" s="41">
        <v>32400</v>
      </c>
      <c r="E28" s="54" t="s">
        <v>21</v>
      </c>
      <c r="F28" s="55"/>
      <c r="G28" s="7"/>
    </row>
    <row r="29" spans="1:11" ht="51" customHeight="1" x14ac:dyDescent="0.25">
      <c r="A29" s="33">
        <v>20</v>
      </c>
      <c r="B29" s="33" t="s">
        <v>11</v>
      </c>
      <c r="C29" s="38">
        <v>290</v>
      </c>
      <c r="D29" s="41">
        <v>31320</v>
      </c>
      <c r="E29" s="54" t="s">
        <v>21</v>
      </c>
      <c r="F29" s="55"/>
      <c r="G29" s="7"/>
    </row>
    <row r="30" spans="1:11" x14ac:dyDescent="0.25">
      <c r="B30" s="34" t="s">
        <v>12</v>
      </c>
      <c r="C30" s="42">
        <f>SUM(C10:C29)</f>
        <v>1303</v>
      </c>
      <c r="D30" s="42">
        <f>SUM(D10:D29)</f>
        <v>133544.79999999999</v>
      </c>
    </row>
  </sheetData>
  <mergeCells count="23">
    <mergeCell ref="E26:F26"/>
    <mergeCell ref="E27:F27"/>
    <mergeCell ref="E28:F28"/>
    <mergeCell ref="E29:F29"/>
    <mergeCell ref="E11:F11"/>
    <mergeCell ref="E12:F12"/>
    <mergeCell ref="E13:F13"/>
    <mergeCell ref="E14:F14"/>
    <mergeCell ref="E15:F15"/>
    <mergeCell ref="E20:F20"/>
    <mergeCell ref="E21:F21"/>
    <mergeCell ref="E22:F22"/>
    <mergeCell ref="E23:F23"/>
    <mergeCell ref="E24:F24"/>
    <mergeCell ref="E25:F25"/>
    <mergeCell ref="E19:F19"/>
    <mergeCell ref="A1:G1"/>
    <mergeCell ref="A7:G7"/>
    <mergeCell ref="E9:F9"/>
    <mergeCell ref="E10:F10"/>
    <mergeCell ref="E18:F18"/>
    <mergeCell ref="E16:F16"/>
    <mergeCell ref="E17:F17"/>
  </mergeCells>
  <pageMargins left="0.45" right="0.31496062992125984" top="0.35433070866141736" bottom="0.15748031496062992" header="0" footer="0"/>
  <pageSetup paperSize="9" scale="88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K16" sqref="K16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37" style="1" customWidth="1"/>
    <col min="7" max="7" width="7.28515625" style="1" customWidth="1"/>
  </cols>
  <sheetData>
    <row r="1" spans="1:11" s="1" customFormat="1" ht="45" customHeight="1" thickBot="1" x14ac:dyDescent="0.3">
      <c r="A1" s="50" t="s">
        <v>36</v>
      </c>
      <c r="B1" s="50"/>
      <c r="C1" s="50"/>
      <c r="D1" s="50"/>
      <c r="E1" s="50"/>
      <c r="F1" s="50"/>
      <c r="G1" s="50"/>
    </row>
    <row r="2" spans="1:11" s="1" customFormat="1" ht="15" customHeight="1" x14ac:dyDescent="0.25">
      <c r="A2" s="10"/>
      <c r="B2" s="11"/>
      <c r="C2" s="12" t="s">
        <v>16</v>
      </c>
      <c r="D2" s="12" t="s">
        <v>18</v>
      </c>
      <c r="E2" s="12" t="s">
        <v>17</v>
      </c>
      <c r="F2" s="12" t="s">
        <v>19</v>
      </c>
      <c r="G2" s="13"/>
    </row>
    <row r="3" spans="1:11" s="4" customFormat="1" ht="38.25" x14ac:dyDescent="0.25">
      <c r="A3" s="6" t="s">
        <v>0</v>
      </c>
      <c r="B3" s="14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5" t="s">
        <v>23</v>
      </c>
    </row>
    <row r="4" spans="1:11" s="1" customFormat="1" ht="38.25" x14ac:dyDescent="0.25">
      <c r="A4" s="16">
        <v>1</v>
      </c>
      <c r="B4" s="17" t="s">
        <v>4</v>
      </c>
      <c r="C4" s="18">
        <f>18+511</f>
        <v>529</v>
      </c>
      <c r="D4" s="19" t="s">
        <v>5</v>
      </c>
      <c r="E4" s="19">
        <v>12</v>
      </c>
      <c r="F4" s="19">
        <v>534</v>
      </c>
      <c r="G4" s="20" t="s">
        <v>5</v>
      </c>
    </row>
    <row r="5" spans="1:11" s="1" customFormat="1" ht="36.75" customHeight="1" thickBot="1" x14ac:dyDescent="0.3">
      <c r="A5" s="21">
        <v>2</v>
      </c>
      <c r="B5" s="22" t="s">
        <v>6</v>
      </c>
      <c r="C5" s="23">
        <f>1730+12829.1</f>
        <v>14559.1</v>
      </c>
      <c r="D5" s="24" t="s">
        <v>5</v>
      </c>
      <c r="E5" s="24">
        <v>1070</v>
      </c>
      <c r="F5" s="23">
        <v>15305.6</v>
      </c>
      <c r="G5" s="25" t="s">
        <v>5</v>
      </c>
    </row>
    <row r="6" spans="1:11" s="1" customFormat="1" ht="11.25" customHeight="1" x14ac:dyDescent="0.25">
      <c r="A6" s="26"/>
      <c r="B6" s="27"/>
      <c r="C6" s="28"/>
      <c r="D6" s="29"/>
      <c r="E6" s="29"/>
      <c r="F6" s="29"/>
      <c r="G6" s="28"/>
    </row>
    <row r="7" spans="1:11" s="1" customFormat="1" x14ac:dyDescent="0.25">
      <c r="A7" s="51" t="s">
        <v>37</v>
      </c>
      <c r="B7" s="51"/>
      <c r="C7" s="51"/>
      <c r="D7" s="51"/>
      <c r="E7" s="51"/>
      <c r="F7" s="51"/>
      <c r="G7" s="51"/>
    </row>
    <row r="8" spans="1:11" s="1" customFormat="1" ht="6.75" customHeight="1" x14ac:dyDescent="0.25">
      <c r="A8" s="30"/>
      <c r="B8" s="31"/>
      <c r="C8" s="30"/>
      <c r="D8" s="30"/>
      <c r="E8" s="32"/>
      <c r="F8" s="30"/>
      <c r="G8" s="30"/>
    </row>
    <row r="9" spans="1:11" s="1" customFormat="1" ht="34.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52" t="s">
        <v>10</v>
      </c>
      <c r="F9" s="53"/>
      <c r="G9" s="5" t="s">
        <v>23</v>
      </c>
    </row>
    <row r="10" spans="1:11" s="45" customFormat="1" ht="17.45" customHeight="1" x14ac:dyDescent="0.2">
      <c r="A10" s="33">
        <v>1</v>
      </c>
      <c r="B10" s="33" t="s">
        <v>11</v>
      </c>
      <c r="C10" s="38">
        <v>15</v>
      </c>
      <c r="D10" s="41">
        <v>466.1</v>
      </c>
      <c r="E10" s="54" t="s">
        <v>15</v>
      </c>
      <c r="F10" s="55"/>
      <c r="G10" s="44"/>
      <c r="K10" s="37"/>
    </row>
    <row r="11" spans="1:11" s="45" customFormat="1" ht="17.45" customHeight="1" x14ac:dyDescent="0.2">
      <c r="A11" s="33">
        <v>2</v>
      </c>
      <c r="B11" s="33" t="s">
        <v>11</v>
      </c>
      <c r="C11" s="38">
        <v>15</v>
      </c>
      <c r="D11" s="41">
        <v>466.1</v>
      </c>
      <c r="E11" s="54" t="s">
        <v>15</v>
      </c>
      <c r="F11" s="55"/>
      <c r="G11" s="44"/>
      <c r="K11" s="37"/>
    </row>
    <row r="12" spans="1:11" s="45" customFormat="1" ht="51" customHeight="1" x14ac:dyDescent="0.2">
      <c r="A12" s="33">
        <v>3</v>
      </c>
      <c r="B12" s="33" t="s">
        <v>11</v>
      </c>
      <c r="C12" s="38">
        <v>30</v>
      </c>
      <c r="D12" s="41">
        <v>3240</v>
      </c>
      <c r="E12" s="49" t="s">
        <v>14</v>
      </c>
      <c r="F12" s="49"/>
      <c r="G12" s="44"/>
      <c r="K12" s="37"/>
    </row>
    <row r="13" spans="1:11" s="45" customFormat="1" ht="51" customHeight="1" x14ac:dyDescent="0.2">
      <c r="A13" s="33">
        <v>4</v>
      </c>
      <c r="B13" s="33" t="s">
        <v>11</v>
      </c>
      <c r="C13" s="38">
        <v>100</v>
      </c>
      <c r="D13" s="41">
        <v>10800</v>
      </c>
      <c r="E13" s="49" t="s">
        <v>14</v>
      </c>
      <c r="F13" s="49"/>
      <c r="G13" s="44"/>
      <c r="K13" s="37"/>
    </row>
    <row r="14" spans="1:11" s="45" customFormat="1" ht="51" customHeight="1" x14ac:dyDescent="0.2">
      <c r="A14" s="33">
        <v>5</v>
      </c>
      <c r="B14" s="33" t="s">
        <v>11</v>
      </c>
      <c r="C14" s="38">
        <v>50</v>
      </c>
      <c r="D14" s="41">
        <v>5400</v>
      </c>
      <c r="E14" s="49" t="s">
        <v>14</v>
      </c>
      <c r="F14" s="49"/>
      <c r="G14" s="44"/>
      <c r="K14" s="37"/>
    </row>
    <row r="15" spans="1:11" s="45" customFormat="1" ht="51" customHeight="1" x14ac:dyDescent="0.2">
      <c r="A15" s="33">
        <v>6</v>
      </c>
      <c r="B15" s="33" t="s">
        <v>11</v>
      </c>
      <c r="C15" s="38">
        <v>30</v>
      </c>
      <c r="D15" s="41">
        <v>3240</v>
      </c>
      <c r="E15" s="49" t="s">
        <v>14</v>
      </c>
      <c r="F15" s="49"/>
      <c r="G15" s="44"/>
      <c r="K15" s="46"/>
    </row>
    <row r="16" spans="1:11" s="45" customFormat="1" ht="51" customHeight="1" x14ac:dyDescent="0.2">
      <c r="A16" s="33">
        <v>7</v>
      </c>
      <c r="B16" s="33" t="s">
        <v>11</v>
      </c>
      <c r="C16" s="38">
        <v>20</v>
      </c>
      <c r="D16" s="41">
        <v>2160</v>
      </c>
      <c r="E16" s="49" t="s">
        <v>14</v>
      </c>
      <c r="F16" s="49"/>
      <c r="G16" s="44"/>
      <c r="K16" s="46"/>
    </row>
    <row r="17" spans="1:11" s="45" customFormat="1" ht="51" customHeight="1" x14ac:dyDescent="0.2">
      <c r="A17" s="33">
        <v>8</v>
      </c>
      <c r="B17" s="33" t="s">
        <v>11</v>
      </c>
      <c r="C17" s="38">
        <v>70</v>
      </c>
      <c r="D17" s="41">
        <v>7560</v>
      </c>
      <c r="E17" s="49" t="s">
        <v>14</v>
      </c>
      <c r="F17" s="49"/>
      <c r="G17" s="44"/>
      <c r="K17" s="46"/>
    </row>
    <row r="18" spans="1:11" s="45" customFormat="1" ht="51" customHeight="1" x14ac:dyDescent="0.2">
      <c r="A18" s="33">
        <v>9</v>
      </c>
      <c r="B18" s="33" t="s">
        <v>11</v>
      </c>
      <c r="C18" s="38">
        <v>30</v>
      </c>
      <c r="D18" s="41">
        <v>3240</v>
      </c>
      <c r="E18" s="49" t="s">
        <v>14</v>
      </c>
      <c r="F18" s="49"/>
      <c r="G18" s="44"/>
      <c r="K18" s="46"/>
    </row>
    <row r="19" spans="1:11" s="47" customFormat="1" ht="51" customHeight="1" x14ac:dyDescent="0.25">
      <c r="A19" s="33">
        <v>10</v>
      </c>
      <c r="B19" s="33" t="s">
        <v>11</v>
      </c>
      <c r="C19" s="38">
        <v>200</v>
      </c>
      <c r="D19" s="41">
        <v>21600</v>
      </c>
      <c r="E19" s="54" t="s">
        <v>21</v>
      </c>
      <c r="F19" s="55"/>
      <c r="G19" s="44"/>
    </row>
    <row r="20" spans="1:11" s="47" customFormat="1" ht="51" customHeight="1" x14ac:dyDescent="0.25">
      <c r="A20" s="33">
        <v>11</v>
      </c>
      <c r="B20" s="33" t="s">
        <v>11</v>
      </c>
      <c r="C20" s="38">
        <v>300</v>
      </c>
      <c r="D20" s="41">
        <v>32400</v>
      </c>
      <c r="E20" s="54" t="s">
        <v>21</v>
      </c>
      <c r="F20" s="55"/>
      <c r="G20" s="44"/>
    </row>
    <row r="21" spans="1:11" s="47" customFormat="1" ht="51" customHeight="1" x14ac:dyDescent="0.25">
      <c r="A21" s="33">
        <v>12</v>
      </c>
      <c r="B21" s="33" t="s">
        <v>11</v>
      </c>
      <c r="C21" s="38">
        <v>210</v>
      </c>
      <c r="D21" s="41">
        <v>22680</v>
      </c>
      <c r="E21" s="54" t="s">
        <v>21</v>
      </c>
      <c r="F21" s="55"/>
      <c r="G21" s="44"/>
    </row>
    <row r="22" spans="1:11" x14ac:dyDescent="0.25">
      <c r="B22" s="34" t="s">
        <v>12</v>
      </c>
      <c r="C22" s="42">
        <f>SUM(C10:C21)</f>
        <v>1070</v>
      </c>
      <c r="D22" s="42">
        <f>SUM(D10:D21)</f>
        <v>113252.2</v>
      </c>
    </row>
  </sheetData>
  <mergeCells count="15">
    <mergeCell ref="E12:F12"/>
    <mergeCell ref="A1:G1"/>
    <mergeCell ref="A7:G7"/>
    <mergeCell ref="E9:F9"/>
    <mergeCell ref="E10:F10"/>
    <mergeCell ref="E11:F11"/>
    <mergeCell ref="E19:F19"/>
    <mergeCell ref="E20:F20"/>
    <mergeCell ref="E21:F21"/>
    <mergeCell ref="E13:F13"/>
    <mergeCell ref="E14:F14"/>
    <mergeCell ref="E15:F15"/>
    <mergeCell ref="E16:F16"/>
    <mergeCell ref="E17:F17"/>
    <mergeCell ref="E18:F18"/>
  </mergeCells>
  <pageMargins left="0.19685039370078741" right="0.19685039370078741" top="0.39370078740157483" bottom="0.19685039370078741" header="0.31496062992125984" footer="0.31496062992125984"/>
  <pageSetup paperSize="9" scale="92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K16" sqref="K16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37" style="1" customWidth="1"/>
    <col min="7" max="7" width="7.28515625" style="1" customWidth="1"/>
  </cols>
  <sheetData>
    <row r="1" spans="1:11" s="1" customFormat="1" ht="45" customHeight="1" thickBot="1" x14ac:dyDescent="0.3">
      <c r="A1" s="50" t="s">
        <v>38</v>
      </c>
      <c r="B1" s="50"/>
      <c r="C1" s="50"/>
      <c r="D1" s="50"/>
      <c r="E1" s="50"/>
      <c r="F1" s="50"/>
      <c r="G1" s="50"/>
    </row>
    <row r="2" spans="1:11" s="1" customFormat="1" ht="15" customHeight="1" x14ac:dyDescent="0.25">
      <c r="A2" s="10"/>
      <c r="B2" s="11"/>
      <c r="C2" s="12" t="s">
        <v>16</v>
      </c>
      <c r="D2" s="12" t="s">
        <v>18</v>
      </c>
      <c r="E2" s="12" t="s">
        <v>17</v>
      </c>
      <c r="F2" s="12" t="s">
        <v>19</v>
      </c>
      <c r="G2" s="13"/>
    </row>
    <row r="3" spans="1:11" s="4" customFormat="1" ht="38.25" x14ac:dyDescent="0.25">
      <c r="A3" s="6" t="s">
        <v>0</v>
      </c>
      <c r="B3" s="14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5" t="s">
        <v>23</v>
      </c>
    </row>
    <row r="4" spans="1:11" s="1" customFormat="1" ht="38.25" x14ac:dyDescent="0.25">
      <c r="A4" s="16">
        <v>1</v>
      </c>
      <c r="B4" s="17" t="s">
        <v>4</v>
      </c>
      <c r="C4" s="18">
        <f>381+32</f>
        <v>413</v>
      </c>
      <c r="D4" s="19" t="s">
        <v>5</v>
      </c>
      <c r="E4" s="19">
        <v>21</v>
      </c>
      <c r="F4" s="19">
        <f>20+381</f>
        <v>401</v>
      </c>
      <c r="G4" s="20" t="s">
        <v>5</v>
      </c>
    </row>
    <row r="5" spans="1:11" s="1" customFormat="1" ht="36.75" customHeight="1" thickBot="1" x14ac:dyDescent="0.3">
      <c r="A5" s="21">
        <v>2</v>
      </c>
      <c r="B5" s="22" t="s">
        <v>6</v>
      </c>
      <c r="C5" s="23">
        <f>11768+4891.7</f>
        <v>16659.7</v>
      </c>
      <c r="D5" s="24" t="s">
        <v>5</v>
      </c>
      <c r="E5" s="24">
        <v>3862.5</v>
      </c>
      <c r="F5" s="23">
        <f>1367+11768</f>
        <v>13135</v>
      </c>
      <c r="G5" s="25" t="s">
        <v>5</v>
      </c>
    </row>
    <row r="6" spans="1:11" s="1" customFormat="1" ht="11.25" customHeight="1" x14ac:dyDescent="0.25">
      <c r="A6" s="26"/>
      <c r="B6" s="27"/>
      <c r="C6" s="28"/>
      <c r="D6" s="29"/>
      <c r="E6" s="29"/>
      <c r="F6" s="29"/>
      <c r="G6" s="28"/>
    </row>
    <row r="7" spans="1:11" s="1" customFormat="1" x14ac:dyDescent="0.25">
      <c r="A7" s="51" t="s">
        <v>39</v>
      </c>
      <c r="B7" s="51"/>
      <c r="C7" s="51"/>
      <c r="D7" s="51"/>
      <c r="E7" s="51"/>
      <c r="F7" s="51"/>
      <c r="G7" s="51"/>
    </row>
    <row r="8" spans="1:11" s="1" customFormat="1" ht="6.75" customHeight="1" x14ac:dyDescent="0.25">
      <c r="A8" s="30"/>
      <c r="B8" s="31"/>
      <c r="C8" s="30"/>
      <c r="D8" s="30"/>
      <c r="E8" s="32"/>
      <c r="F8" s="30"/>
      <c r="G8" s="30"/>
    </row>
    <row r="9" spans="1:11" s="1" customFormat="1" ht="34.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52" t="s">
        <v>10</v>
      </c>
      <c r="F9" s="53"/>
      <c r="G9" s="5" t="s">
        <v>23</v>
      </c>
    </row>
    <row r="10" spans="1:11" s="45" customFormat="1" ht="17.45" customHeight="1" x14ac:dyDescent="0.2">
      <c r="A10" s="33">
        <v>1</v>
      </c>
      <c r="B10" s="33" t="s">
        <v>11</v>
      </c>
      <c r="C10" s="41">
        <v>0.5</v>
      </c>
      <c r="D10" s="41">
        <v>466.1</v>
      </c>
      <c r="E10" s="54" t="s">
        <v>15</v>
      </c>
      <c r="F10" s="55"/>
      <c r="G10" s="44"/>
      <c r="K10" s="37"/>
    </row>
    <row r="11" spans="1:11" s="45" customFormat="1" ht="17.45" customHeight="1" x14ac:dyDescent="0.2">
      <c r="A11" s="33">
        <v>2</v>
      </c>
      <c r="B11" s="33" t="s">
        <v>11</v>
      </c>
      <c r="C11" s="41">
        <v>5</v>
      </c>
      <c r="D11" s="41">
        <v>466.1</v>
      </c>
      <c r="E11" s="54" t="s">
        <v>15</v>
      </c>
      <c r="F11" s="55"/>
      <c r="G11" s="44"/>
      <c r="K11" s="37"/>
    </row>
    <row r="12" spans="1:11" s="45" customFormat="1" ht="17.45" customHeight="1" x14ac:dyDescent="0.2">
      <c r="A12" s="33">
        <v>3</v>
      </c>
      <c r="B12" s="33" t="s">
        <v>11</v>
      </c>
      <c r="C12" s="41">
        <v>15</v>
      </c>
      <c r="D12" s="41">
        <v>466.1</v>
      </c>
      <c r="E12" s="54" t="s">
        <v>15</v>
      </c>
      <c r="F12" s="55"/>
      <c r="G12" s="44"/>
      <c r="K12" s="37"/>
    </row>
    <row r="13" spans="1:11" s="45" customFormat="1" ht="51" customHeight="1" x14ac:dyDescent="0.2">
      <c r="A13" s="33">
        <v>4</v>
      </c>
      <c r="B13" s="33" t="s">
        <v>11</v>
      </c>
      <c r="C13" s="38">
        <v>140</v>
      </c>
      <c r="D13" s="41">
        <v>15120</v>
      </c>
      <c r="E13" s="49" t="s">
        <v>14</v>
      </c>
      <c r="F13" s="49"/>
      <c r="G13" s="44"/>
      <c r="K13" s="37"/>
    </row>
    <row r="14" spans="1:11" s="45" customFormat="1" ht="51" customHeight="1" x14ac:dyDescent="0.2">
      <c r="A14" s="33">
        <v>5</v>
      </c>
      <c r="B14" s="33" t="s">
        <v>11</v>
      </c>
      <c r="C14" s="38">
        <v>140</v>
      </c>
      <c r="D14" s="41">
        <v>15120</v>
      </c>
      <c r="E14" s="49" t="s">
        <v>14</v>
      </c>
      <c r="F14" s="49"/>
      <c r="G14" s="44"/>
      <c r="K14" s="37"/>
    </row>
    <row r="15" spans="1:11" s="45" customFormat="1" ht="51" customHeight="1" x14ac:dyDescent="0.2">
      <c r="A15" s="33">
        <v>6</v>
      </c>
      <c r="B15" s="33" t="s">
        <v>11</v>
      </c>
      <c r="C15" s="38">
        <v>140</v>
      </c>
      <c r="D15" s="41">
        <v>15120</v>
      </c>
      <c r="E15" s="49" t="s">
        <v>14</v>
      </c>
      <c r="F15" s="49"/>
      <c r="G15" s="44"/>
      <c r="K15" s="46"/>
    </row>
    <row r="16" spans="1:11" s="45" customFormat="1" ht="51" customHeight="1" x14ac:dyDescent="0.2">
      <c r="A16" s="33">
        <v>7</v>
      </c>
      <c r="B16" s="33" t="s">
        <v>11</v>
      </c>
      <c r="C16" s="38">
        <v>140</v>
      </c>
      <c r="D16" s="41">
        <v>15120</v>
      </c>
      <c r="E16" s="49" t="s">
        <v>14</v>
      </c>
      <c r="F16" s="49"/>
      <c r="G16" s="44"/>
      <c r="K16" s="46"/>
    </row>
    <row r="17" spans="1:11" s="45" customFormat="1" ht="51" customHeight="1" x14ac:dyDescent="0.2">
      <c r="A17" s="33">
        <v>8</v>
      </c>
      <c r="B17" s="33" t="s">
        <v>11</v>
      </c>
      <c r="C17" s="38">
        <v>40</v>
      </c>
      <c r="D17" s="41">
        <v>4320</v>
      </c>
      <c r="E17" s="49" t="s">
        <v>14</v>
      </c>
      <c r="F17" s="49"/>
      <c r="G17" s="44"/>
      <c r="K17" s="46"/>
    </row>
    <row r="18" spans="1:11" s="45" customFormat="1" ht="51" customHeight="1" x14ac:dyDescent="0.2">
      <c r="A18" s="33">
        <v>9</v>
      </c>
      <c r="B18" s="33" t="s">
        <v>11</v>
      </c>
      <c r="C18" s="38">
        <v>110</v>
      </c>
      <c r="D18" s="41">
        <v>11880</v>
      </c>
      <c r="E18" s="49" t="s">
        <v>14</v>
      </c>
      <c r="F18" s="49"/>
      <c r="G18" s="44"/>
      <c r="K18" s="46"/>
    </row>
    <row r="19" spans="1:11" s="45" customFormat="1" ht="51" customHeight="1" x14ac:dyDescent="0.2">
      <c r="A19" s="33">
        <v>10</v>
      </c>
      <c r="B19" s="33" t="s">
        <v>11</v>
      </c>
      <c r="C19" s="38">
        <v>22</v>
      </c>
      <c r="D19" s="41">
        <v>2376</v>
      </c>
      <c r="E19" s="49" t="s">
        <v>14</v>
      </c>
      <c r="F19" s="49"/>
      <c r="G19" s="44"/>
      <c r="K19" s="37"/>
    </row>
    <row r="20" spans="1:11" s="45" customFormat="1" ht="51" customHeight="1" x14ac:dyDescent="0.2">
      <c r="A20" s="33">
        <v>11</v>
      </c>
      <c r="B20" s="33" t="s">
        <v>11</v>
      </c>
      <c r="C20" s="38">
        <v>60</v>
      </c>
      <c r="D20" s="41">
        <v>6480</v>
      </c>
      <c r="E20" s="49" t="s">
        <v>14</v>
      </c>
      <c r="F20" s="49"/>
      <c r="G20" s="44"/>
      <c r="K20" s="37"/>
    </row>
    <row r="21" spans="1:11" s="45" customFormat="1" ht="51" customHeight="1" x14ac:dyDescent="0.2">
      <c r="A21" s="33">
        <v>12</v>
      </c>
      <c r="B21" s="33" t="s">
        <v>11</v>
      </c>
      <c r="C21" s="38">
        <v>30</v>
      </c>
      <c r="D21" s="41">
        <v>3240</v>
      </c>
      <c r="E21" s="49" t="s">
        <v>14</v>
      </c>
      <c r="F21" s="49"/>
      <c r="G21" s="44"/>
      <c r="K21" s="37"/>
    </row>
    <row r="22" spans="1:11" s="45" customFormat="1" ht="51" customHeight="1" x14ac:dyDescent="0.2">
      <c r="A22" s="33">
        <v>13</v>
      </c>
      <c r="B22" s="33" t="s">
        <v>11</v>
      </c>
      <c r="C22" s="38">
        <v>30</v>
      </c>
      <c r="D22" s="41">
        <v>3240</v>
      </c>
      <c r="E22" s="49" t="s">
        <v>14</v>
      </c>
      <c r="F22" s="49"/>
      <c r="G22" s="44"/>
      <c r="K22" s="46"/>
    </row>
    <row r="23" spans="1:11" s="45" customFormat="1" ht="51" customHeight="1" x14ac:dyDescent="0.2">
      <c r="A23" s="33">
        <v>14</v>
      </c>
      <c r="B23" s="33" t="s">
        <v>11</v>
      </c>
      <c r="C23" s="38">
        <v>30</v>
      </c>
      <c r="D23" s="41">
        <v>3240</v>
      </c>
      <c r="E23" s="49" t="s">
        <v>14</v>
      </c>
      <c r="F23" s="49"/>
      <c r="G23" s="44"/>
      <c r="K23" s="46"/>
    </row>
    <row r="24" spans="1:11" s="45" customFormat="1" ht="51" customHeight="1" x14ac:dyDescent="0.2">
      <c r="A24" s="33">
        <v>15</v>
      </c>
      <c r="B24" s="33" t="s">
        <v>11</v>
      </c>
      <c r="C24" s="38">
        <v>40</v>
      </c>
      <c r="D24" s="41">
        <v>4320</v>
      </c>
      <c r="E24" s="49" t="s">
        <v>14</v>
      </c>
      <c r="F24" s="49"/>
      <c r="G24" s="44"/>
      <c r="K24" s="46"/>
    </row>
    <row r="25" spans="1:11" s="45" customFormat="1" ht="51" customHeight="1" x14ac:dyDescent="0.2">
      <c r="A25" s="33">
        <v>16</v>
      </c>
      <c r="B25" s="33" t="s">
        <v>11</v>
      </c>
      <c r="C25" s="38">
        <v>90</v>
      </c>
      <c r="D25" s="41">
        <v>9720</v>
      </c>
      <c r="E25" s="49" t="s">
        <v>14</v>
      </c>
      <c r="F25" s="49"/>
      <c r="G25" s="44"/>
      <c r="K25" s="46"/>
    </row>
    <row r="26" spans="1:11" s="47" customFormat="1" ht="51" customHeight="1" x14ac:dyDescent="0.25">
      <c r="A26" s="33">
        <v>17</v>
      </c>
      <c r="B26" s="33" t="s">
        <v>11</v>
      </c>
      <c r="C26" s="38">
        <v>460</v>
      </c>
      <c r="D26" s="41">
        <v>49680</v>
      </c>
      <c r="E26" s="54" t="s">
        <v>21</v>
      </c>
      <c r="F26" s="55"/>
      <c r="G26" s="44"/>
    </row>
    <row r="27" spans="1:11" s="47" customFormat="1" ht="51" customHeight="1" x14ac:dyDescent="0.25">
      <c r="A27" s="33">
        <v>18</v>
      </c>
      <c r="B27" s="33" t="s">
        <v>11</v>
      </c>
      <c r="C27" s="38">
        <v>270</v>
      </c>
      <c r="D27" s="41">
        <v>29160</v>
      </c>
      <c r="E27" s="54" t="s">
        <v>21</v>
      </c>
      <c r="F27" s="55"/>
      <c r="G27" s="44"/>
    </row>
    <row r="28" spans="1:11" s="47" customFormat="1" ht="51" customHeight="1" x14ac:dyDescent="0.25">
      <c r="A28" s="33">
        <v>19</v>
      </c>
      <c r="B28" s="33" t="s">
        <v>11</v>
      </c>
      <c r="C28" s="38">
        <v>300</v>
      </c>
      <c r="D28" s="41">
        <v>32400</v>
      </c>
      <c r="E28" s="54" t="s">
        <v>21</v>
      </c>
      <c r="F28" s="55"/>
      <c r="G28" s="44"/>
    </row>
    <row r="29" spans="1:11" s="47" customFormat="1" ht="51" customHeight="1" x14ac:dyDescent="0.25">
      <c r="A29" s="33">
        <v>20</v>
      </c>
      <c r="B29" s="33" t="s">
        <v>11</v>
      </c>
      <c r="C29" s="38">
        <v>300</v>
      </c>
      <c r="D29" s="41">
        <v>32400</v>
      </c>
      <c r="E29" s="54" t="s">
        <v>21</v>
      </c>
      <c r="F29" s="55"/>
      <c r="G29" s="44"/>
    </row>
    <row r="30" spans="1:11" ht="27.75" customHeight="1" x14ac:dyDescent="0.25">
      <c r="A30" s="33">
        <v>21</v>
      </c>
      <c r="B30" s="33" t="s">
        <v>11</v>
      </c>
      <c r="C30" s="38">
        <v>1500</v>
      </c>
      <c r="D30" s="38">
        <v>162000</v>
      </c>
      <c r="E30" s="49" t="s">
        <v>20</v>
      </c>
      <c r="F30" s="49"/>
      <c r="G30" s="9"/>
    </row>
    <row r="31" spans="1:11" x14ac:dyDescent="0.25">
      <c r="B31" s="34" t="s">
        <v>12</v>
      </c>
      <c r="C31" s="42">
        <f>SUM(C10:C30)</f>
        <v>3862.5</v>
      </c>
      <c r="D31" s="42">
        <f>SUM(D10:D30)</f>
        <v>416334.3</v>
      </c>
    </row>
  </sheetData>
  <mergeCells count="24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</mergeCells>
  <pageMargins left="0.19685039370078741" right="0.19685039370078741" top="0.39370078740157483" bottom="0.19685039370078741" header="0.31496062992125984" footer="0.31496062992125984"/>
  <pageSetup paperSize="9" scale="92" fitToHeight="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activeCell="H1" sqref="H1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37" style="1" customWidth="1"/>
    <col min="7" max="7" width="7.28515625" style="1" customWidth="1"/>
  </cols>
  <sheetData>
    <row r="1" spans="1:11" s="1" customFormat="1" ht="45" customHeight="1" thickBot="1" x14ac:dyDescent="0.3">
      <c r="A1" s="50" t="s">
        <v>40</v>
      </c>
      <c r="B1" s="50"/>
      <c r="C1" s="50"/>
      <c r="D1" s="50"/>
      <c r="E1" s="50"/>
      <c r="F1" s="50"/>
      <c r="G1" s="50"/>
    </row>
    <row r="2" spans="1:11" s="1" customFormat="1" ht="15" customHeight="1" x14ac:dyDescent="0.25">
      <c r="A2" s="10"/>
      <c r="B2" s="11"/>
      <c r="C2" s="12" t="s">
        <v>16</v>
      </c>
      <c r="D2" s="12" t="s">
        <v>18</v>
      </c>
      <c r="E2" s="12" t="s">
        <v>17</v>
      </c>
      <c r="F2" s="12" t="s">
        <v>19</v>
      </c>
      <c r="G2" s="13"/>
    </row>
    <row r="3" spans="1:11" s="4" customFormat="1" ht="38.25" x14ac:dyDescent="0.25">
      <c r="A3" s="6" t="s">
        <v>0</v>
      </c>
      <c r="B3" s="14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5" t="s">
        <v>23</v>
      </c>
    </row>
    <row r="4" spans="1:11" s="1" customFormat="1" ht="38.25" x14ac:dyDescent="0.25">
      <c r="A4" s="16">
        <v>1</v>
      </c>
      <c r="B4" s="17" t="s">
        <v>4</v>
      </c>
      <c r="C4" s="18">
        <f>340+15</f>
        <v>355</v>
      </c>
      <c r="D4" s="19" t="s">
        <v>5</v>
      </c>
      <c r="E4" s="19">
        <v>13</v>
      </c>
      <c r="F4" s="19">
        <f>26+340</f>
        <v>366</v>
      </c>
      <c r="G4" s="20" t="s">
        <v>5</v>
      </c>
      <c r="H4" s="48"/>
      <c r="I4" s="48"/>
      <c r="J4" s="48"/>
    </row>
    <row r="5" spans="1:11" s="1" customFormat="1" ht="36.75" customHeight="1" thickBot="1" x14ac:dyDescent="0.3">
      <c r="A5" s="21">
        <v>2</v>
      </c>
      <c r="B5" s="22" t="s">
        <v>6</v>
      </c>
      <c r="C5" s="23">
        <f>9967+1966.4</f>
        <v>11933.4</v>
      </c>
      <c r="D5" s="24" t="s">
        <v>5</v>
      </c>
      <c r="E5" s="24">
        <v>1556.4</v>
      </c>
      <c r="F5" s="23">
        <f>4245.4+9967</f>
        <v>14212.4</v>
      </c>
      <c r="G5" s="25" t="s">
        <v>5</v>
      </c>
      <c r="H5" s="48"/>
      <c r="I5" s="48"/>
      <c r="J5" s="48"/>
    </row>
    <row r="6" spans="1:11" s="1" customFormat="1" ht="11.25" customHeight="1" x14ac:dyDescent="0.25">
      <c r="A6" s="26"/>
      <c r="B6" s="27"/>
      <c r="C6" s="28"/>
      <c r="D6" s="29"/>
      <c r="E6" s="29"/>
      <c r="F6" s="29"/>
      <c r="G6" s="28"/>
    </row>
    <row r="7" spans="1:11" s="1" customFormat="1" x14ac:dyDescent="0.25">
      <c r="A7" s="51" t="s">
        <v>41</v>
      </c>
      <c r="B7" s="51"/>
      <c r="C7" s="51"/>
      <c r="D7" s="51"/>
      <c r="E7" s="51"/>
      <c r="F7" s="51"/>
      <c r="G7" s="51"/>
    </row>
    <row r="8" spans="1:11" s="1" customFormat="1" ht="6.75" customHeight="1" x14ac:dyDescent="0.25">
      <c r="A8" s="30"/>
      <c r="B8" s="31"/>
      <c r="C8" s="30"/>
      <c r="D8" s="30"/>
      <c r="E8" s="32"/>
      <c r="F8" s="30"/>
      <c r="G8" s="30"/>
    </row>
    <row r="9" spans="1:11" s="1" customFormat="1" ht="34.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52" t="s">
        <v>10</v>
      </c>
      <c r="F9" s="53"/>
      <c r="G9" s="5" t="s">
        <v>23</v>
      </c>
    </row>
    <row r="10" spans="1:11" s="45" customFormat="1" ht="51" customHeight="1" x14ac:dyDescent="0.2">
      <c r="A10" s="33">
        <v>1</v>
      </c>
      <c r="B10" s="33" t="s">
        <v>11</v>
      </c>
      <c r="C10" s="38">
        <v>20.6</v>
      </c>
      <c r="D10" s="41">
        <v>2224.8000000000002</v>
      </c>
      <c r="E10" s="49" t="s">
        <v>14</v>
      </c>
      <c r="F10" s="49"/>
      <c r="G10" s="44"/>
      <c r="K10" s="37"/>
    </row>
    <row r="11" spans="1:11" s="45" customFormat="1" ht="51" customHeight="1" x14ac:dyDescent="0.2">
      <c r="A11" s="33">
        <v>2</v>
      </c>
      <c r="B11" s="33" t="s">
        <v>11</v>
      </c>
      <c r="C11" s="38">
        <v>20.6</v>
      </c>
      <c r="D11" s="41">
        <v>2224.8000000000002</v>
      </c>
      <c r="E11" s="49" t="s">
        <v>14</v>
      </c>
      <c r="F11" s="49"/>
      <c r="G11" s="44"/>
      <c r="K11" s="37"/>
    </row>
    <row r="12" spans="1:11" s="45" customFormat="1" ht="51" customHeight="1" x14ac:dyDescent="0.2">
      <c r="A12" s="33">
        <v>3</v>
      </c>
      <c r="B12" s="33" t="s">
        <v>11</v>
      </c>
      <c r="C12" s="38">
        <v>150</v>
      </c>
      <c r="D12" s="41">
        <v>16200</v>
      </c>
      <c r="E12" s="49" t="s">
        <v>14</v>
      </c>
      <c r="F12" s="49"/>
      <c r="G12" s="44"/>
      <c r="K12" s="46"/>
    </row>
    <row r="13" spans="1:11" s="45" customFormat="1" ht="51" customHeight="1" x14ac:dyDescent="0.2">
      <c r="A13" s="33">
        <v>4</v>
      </c>
      <c r="B13" s="33" t="s">
        <v>11</v>
      </c>
      <c r="C13" s="38">
        <v>70</v>
      </c>
      <c r="D13" s="41">
        <v>7560</v>
      </c>
      <c r="E13" s="49" t="s">
        <v>14</v>
      </c>
      <c r="F13" s="49"/>
      <c r="G13" s="44"/>
      <c r="K13" s="46"/>
    </row>
    <row r="14" spans="1:11" s="45" customFormat="1" ht="51" customHeight="1" x14ac:dyDescent="0.2">
      <c r="A14" s="33">
        <v>5</v>
      </c>
      <c r="B14" s="33" t="s">
        <v>11</v>
      </c>
      <c r="C14" s="38">
        <v>40</v>
      </c>
      <c r="D14" s="41">
        <v>4320</v>
      </c>
      <c r="E14" s="49" t="s">
        <v>14</v>
      </c>
      <c r="F14" s="49"/>
      <c r="G14" s="44"/>
      <c r="K14" s="46"/>
    </row>
    <row r="15" spans="1:11" s="45" customFormat="1" ht="51" customHeight="1" x14ac:dyDescent="0.2">
      <c r="A15" s="33">
        <v>6</v>
      </c>
      <c r="B15" s="33" t="s">
        <v>11</v>
      </c>
      <c r="C15" s="38">
        <v>90</v>
      </c>
      <c r="D15" s="41">
        <v>9720</v>
      </c>
      <c r="E15" s="49" t="s">
        <v>14</v>
      </c>
      <c r="F15" s="49"/>
      <c r="G15" s="44"/>
      <c r="K15" s="46"/>
    </row>
    <row r="16" spans="1:11" s="45" customFormat="1" ht="51" customHeight="1" x14ac:dyDescent="0.2">
      <c r="A16" s="33">
        <v>7</v>
      </c>
      <c r="B16" s="33" t="s">
        <v>11</v>
      </c>
      <c r="C16" s="38">
        <v>100</v>
      </c>
      <c r="D16" s="41">
        <v>10800</v>
      </c>
      <c r="E16" s="49" t="s">
        <v>14</v>
      </c>
      <c r="F16" s="49"/>
      <c r="G16" s="44"/>
      <c r="K16" s="37"/>
    </row>
    <row r="17" spans="1:11" s="45" customFormat="1" ht="51" customHeight="1" x14ac:dyDescent="0.2">
      <c r="A17" s="33">
        <v>8</v>
      </c>
      <c r="B17" s="33" t="s">
        <v>11</v>
      </c>
      <c r="C17" s="38">
        <v>149.19999999999999</v>
      </c>
      <c r="D17" s="41">
        <v>16113.599999999999</v>
      </c>
      <c r="E17" s="49" t="s">
        <v>14</v>
      </c>
      <c r="F17" s="49"/>
      <c r="G17" s="44"/>
      <c r="K17" s="37"/>
    </row>
    <row r="18" spans="1:11" s="45" customFormat="1" ht="51" customHeight="1" x14ac:dyDescent="0.2">
      <c r="A18" s="33">
        <v>9</v>
      </c>
      <c r="B18" s="33" t="s">
        <v>11</v>
      </c>
      <c r="C18" s="38">
        <v>140</v>
      </c>
      <c r="D18" s="41">
        <v>15120</v>
      </c>
      <c r="E18" s="49" t="s">
        <v>14</v>
      </c>
      <c r="F18" s="49"/>
      <c r="G18" s="44"/>
      <c r="K18" s="37"/>
    </row>
    <row r="19" spans="1:11" s="45" customFormat="1" ht="51" customHeight="1" x14ac:dyDescent="0.2">
      <c r="A19" s="33">
        <v>10</v>
      </c>
      <c r="B19" s="33" t="s">
        <v>11</v>
      </c>
      <c r="C19" s="38">
        <v>140</v>
      </c>
      <c r="D19" s="41">
        <v>15120</v>
      </c>
      <c r="E19" s="49" t="s">
        <v>14</v>
      </c>
      <c r="F19" s="49"/>
      <c r="G19" s="44"/>
      <c r="K19" s="46"/>
    </row>
    <row r="20" spans="1:11" s="45" customFormat="1" ht="51" customHeight="1" x14ac:dyDescent="0.2">
      <c r="A20" s="33">
        <v>11</v>
      </c>
      <c r="B20" s="33" t="s">
        <v>11</v>
      </c>
      <c r="C20" s="38">
        <v>140</v>
      </c>
      <c r="D20" s="41">
        <v>15120</v>
      </c>
      <c r="E20" s="49" t="s">
        <v>14</v>
      </c>
      <c r="F20" s="49"/>
      <c r="G20" s="44"/>
      <c r="K20" s="46"/>
    </row>
    <row r="21" spans="1:11" s="45" customFormat="1" ht="51" customHeight="1" x14ac:dyDescent="0.2">
      <c r="A21" s="33">
        <v>12</v>
      </c>
      <c r="B21" s="33" t="s">
        <v>11</v>
      </c>
      <c r="C21" s="38">
        <v>36</v>
      </c>
      <c r="D21" s="41">
        <v>3888</v>
      </c>
      <c r="E21" s="49" t="s">
        <v>14</v>
      </c>
      <c r="F21" s="49"/>
      <c r="G21" s="44"/>
      <c r="K21" s="46"/>
    </row>
    <row r="22" spans="1:11" s="47" customFormat="1" ht="51" customHeight="1" x14ac:dyDescent="0.25">
      <c r="A22" s="33">
        <v>13</v>
      </c>
      <c r="B22" s="33" t="s">
        <v>11</v>
      </c>
      <c r="C22" s="38">
        <v>460</v>
      </c>
      <c r="D22" s="41">
        <v>49680</v>
      </c>
      <c r="E22" s="54" t="s">
        <v>21</v>
      </c>
      <c r="F22" s="55"/>
      <c r="G22" s="44"/>
    </row>
    <row r="23" spans="1:11" x14ac:dyDescent="0.25">
      <c r="B23" s="34" t="s">
        <v>12</v>
      </c>
      <c r="C23" s="42">
        <f>SUM(C10:C22)</f>
        <v>1556.4</v>
      </c>
      <c r="D23" s="42">
        <f>SUM(D10:D22)</f>
        <v>168091.2</v>
      </c>
    </row>
    <row r="25" spans="1:11" ht="47.25" customHeight="1" x14ac:dyDescent="0.25"/>
    <row r="26" spans="1:11" ht="47.25" customHeight="1" x14ac:dyDescent="0.25"/>
    <row r="27" spans="1:11" ht="47.25" customHeight="1" x14ac:dyDescent="0.25"/>
    <row r="28" spans="1:11" ht="47.25" customHeight="1" x14ac:dyDescent="0.25"/>
  </sheetData>
  <mergeCells count="16">
    <mergeCell ref="E12:F12"/>
    <mergeCell ref="A1:G1"/>
    <mergeCell ref="A7:G7"/>
    <mergeCell ref="E9:F9"/>
    <mergeCell ref="E10:F10"/>
    <mergeCell ref="E11:F11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18:F18"/>
  </mergeCells>
  <pageMargins left="0.19685039370078741" right="0.19685039370078741" top="0.39370078740157483" bottom="0.19685039370078741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январь 2017</vt:lpstr>
      <vt:lpstr>февраль 2017</vt:lpstr>
      <vt:lpstr>март 2017</vt:lpstr>
      <vt:lpstr>апрель 2017</vt:lpstr>
      <vt:lpstr>май 2017</vt:lpstr>
      <vt:lpstr>июнь 2017</vt:lpstr>
      <vt:lpstr>июль 2017</vt:lpstr>
      <vt:lpstr>август 2017</vt:lpstr>
      <vt:lpstr>сентябрь 2017</vt:lpstr>
      <vt:lpstr>октябрь 2017</vt:lpstr>
      <vt:lpstr>ноябрь 2017</vt:lpstr>
      <vt:lpstr>декабрь 2017</vt:lpstr>
      <vt:lpstr>'декабрь 2017'!Область_печати</vt:lpstr>
    </vt:vector>
  </TitlesOfParts>
  <Company>Chernogorenergo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PTO_Ingeneer1</dc:creator>
  <cp:lastModifiedBy>PTO_Ingeneer2</cp:lastModifiedBy>
  <cp:lastPrinted>2017-07-05T06:31:08Z</cp:lastPrinted>
  <dcterms:created xsi:type="dcterms:W3CDTF">2012-10-02T08:12:16Z</dcterms:created>
  <dcterms:modified xsi:type="dcterms:W3CDTF">2018-02-13T06:57:47Z</dcterms:modified>
</cp:coreProperties>
</file>