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2018 Э" sheetId="1" r:id="rId1"/>
    <sheet name="2018 М" sheetId="2" r:id="rId2"/>
  </sheets>
  <definedNames>
    <definedName name="Z_491A44C9_1FF0_42D1_8805_AFEE58EEA8CB_.wvu.PrintArea" localSheetId="1" hidden="1">'2018 М'!$A$1:$H$27</definedName>
    <definedName name="Z_491A44C9_1FF0_42D1_8805_AFEE58EEA8CB_.wvu.PrintArea" localSheetId="0" hidden="1">'2018 Э'!$A$1:$H$28</definedName>
    <definedName name="Z_AFC4F5FE_1EFE_46AE_835E_6D71E229C0FE_.wvu.PrintArea" localSheetId="1" hidden="1">'2018 М'!$A$1:$H$27</definedName>
    <definedName name="Z_AFC4F5FE_1EFE_46AE_835E_6D71E229C0FE_.wvu.PrintArea" localSheetId="0" hidden="1">'2018 Э'!$A$1:$H$28</definedName>
    <definedName name="Z_D103AB58_43C4_45AE_AFA2_1EEBBBB9F0D2_.wvu.PrintArea" localSheetId="1" hidden="1">'2018 М'!$A$1:$H$27</definedName>
    <definedName name="Z_D103AB58_43C4_45AE_AFA2_1EEBBBB9F0D2_.wvu.PrintArea" localSheetId="0" hidden="1">'2018 Э'!$A$1:$H$28</definedName>
    <definedName name="Z_F6E22DA2_EB90_43B1_9C81_55A400692BD4_.wvu.PrintArea" localSheetId="1" hidden="1">'2018 М'!$A$1:$H$27</definedName>
    <definedName name="Z_F6E22DA2_EB90_43B1_9C81_55A400692BD4_.wvu.PrintArea" localSheetId="0" hidden="1">'2018 Э'!$A$1:$H$28</definedName>
    <definedName name="_xlnm.Print_Area" localSheetId="1">'2018 М'!$A$1:$H$22</definedName>
    <definedName name="_xlnm.Print_Area" localSheetId="0">'2018 Э'!$A$1:$H$22</definedName>
  </definedNames>
  <calcPr calcId="124519"/>
</workbook>
</file>

<file path=xl/calcChain.xml><?xml version="1.0" encoding="utf-8"?>
<calcChain xmlns="http://schemas.openxmlformats.org/spreadsheetml/2006/main">
  <c r="G16" i="2"/>
  <c r="E16"/>
  <c r="F16"/>
  <c r="G19"/>
  <c r="D19" s="1"/>
  <c r="G21"/>
  <c r="H21"/>
  <c r="H20" s="1"/>
  <c r="H13" s="1"/>
  <c r="H9" s="1"/>
  <c r="H8" s="1"/>
  <c r="H22" s="1"/>
  <c r="G20"/>
  <c r="D17" i="1"/>
  <c r="D18"/>
  <c r="G20"/>
  <c r="D15" i="2"/>
  <c r="E9"/>
  <c r="H20" i="1"/>
  <c r="D19"/>
  <c r="D16"/>
  <c r="D15"/>
  <c r="H13"/>
  <c r="H9" s="1"/>
  <c r="H8" s="1"/>
  <c r="E9"/>
  <c r="E8" s="1"/>
  <c r="D16" i="2" l="1"/>
  <c r="D8" s="1"/>
  <c r="E8"/>
  <c r="H22" i="1"/>
  <c r="F11" i="2"/>
  <c r="D21"/>
  <c r="D20" s="1"/>
  <c r="F20"/>
  <c r="D13"/>
  <c r="D8" i="1"/>
  <c r="D21"/>
  <c r="D20" s="1"/>
  <c r="G12"/>
  <c r="F20"/>
  <c r="D13"/>
  <c r="G12" i="2" l="1"/>
  <c r="D12" s="1"/>
  <c r="F9"/>
  <c r="F8" s="1"/>
  <c r="D11"/>
  <c r="E22" s="1"/>
  <c r="G11"/>
  <c r="G11" i="1"/>
  <c r="F9"/>
  <c r="F8" s="1"/>
  <c r="D12"/>
  <c r="F22" i="2" l="1"/>
  <c r="G9"/>
  <c r="F22" i="1"/>
  <c r="D9"/>
  <c r="G9"/>
  <c r="G8" s="1"/>
  <c r="G22" s="1"/>
  <c r="D11"/>
  <c r="E22" s="1"/>
  <c r="D22" l="1"/>
  <c r="G8" i="2"/>
  <c r="G22" s="1"/>
  <c r="D22" s="1"/>
  <c r="D9"/>
</calcChain>
</file>

<file path=xl/sharedStrings.xml><?xml version="1.0" encoding="utf-8"?>
<sst xmlns="http://schemas.openxmlformats.org/spreadsheetml/2006/main" count="97" uniqueCount="45">
  <si>
    <t>Баланс</t>
  </si>
  <si>
    <t>N</t>
  </si>
  <si>
    <t>Группа потребителей</t>
  </si>
  <si>
    <t>Всего</t>
  </si>
  <si>
    <t>ВН</t>
  </si>
  <si>
    <t>СН1</t>
  </si>
  <si>
    <t>СН11</t>
  </si>
  <si>
    <t>НН</t>
  </si>
  <si>
    <t>Поступление эл.энергии в сеть, Всего</t>
  </si>
  <si>
    <t>1.1.</t>
  </si>
  <si>
    <t>в том числе из сети</t>
  </si>
  <si>
    <t>1.2.</t>
  </si>
  <si>
    <t>от электростанций ПЭ (ЭСО)</t>
  </si>
  <si>
    <t>1.3.</t>
  </si>
  <si>
    <t xml:space="preserve">от других поставщиков (в т.ч. с оптового рынка) </t>
  </si>
  <si>
    <t>1.4.</t>
  </si>
  <si>
    <t xml:space="preserve">поступление эл.энергии от других организаций </t>
  </si>
  <si>
    <t>2.</t>
  </si>
  <si>
    <t>Потери эл.энергии в сети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</si>
  <si>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</si>
  <si>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</si>
  <si>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</si>
  <si>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</si>
  <si>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>4.1.</t>
  </si>
  <si>
    <t xml:space="preserve">в т.ч. собственным потребителям ЭСО </t>
  </si>
  <si>
    <t>5.</t>
  </si>
  <si>
    <t>Небаланс</t>
  </si>
  <si>
    <t>Поступление мощности в сеть, Всего</t>
  </si>
  <si>
    <t>из смежной сети</t>
  </si>
  <si>
    <t>от электростанций ПЭ</t>
  </si>
  <si>
    <t xml:space="preserve">от других организаций </t>
  </si>
  <si>
    <t>Потери в сети</t>
  </si>
  <si>
    <t xml:space="preserve">то же в % </t>
  </si>
  <si>
    <t>Мощность на производственные и хозяйственные нужды</t>
  </si>
  <si>
    <t>Электрическая мощность по диапазонам напряжения ЭСО за 2018 г. (МВт)</t>
  </si>
  <si>
    <t>Полезный отпуск мощности из сети собственным потребителям ( по договорам об оказании услуг по передаче эл.энергии).</t>
  </si>
  <si>
    <t>в том числе ( по договорам об оказании услуг по передаче эл.энергии).</t>
  </si>
  <si>
    <t>Ед.изм.</t>
  </si>
  <si>
    <t>МВт</t>
  </si>
  <si>
    <t>%</t>
  </si>
  <si>
    <t>из сети смежной сетевой организации, всего</t>
  </si>
  <si>
    <t>Полезный отпуск из сети собственным потребителям ( по договорам об оказании услуг по передаче эл.энергии).</t>
  </si>
  <si>
    <t>Факт 2018 по уровням напряжения</t>
  </si>
  <si>
    <t>электрической энергии по сетям ВН, СН1, СН11 и НН за 2018 г., (МВтч)</t>
  </si>
  <si>
    <t>МВтч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</si>
</sst>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#,##0.000000"/>
    <numFmt numFmtId="166" formatCode="_-* #,##0.00_р_._-;\-* #,##0.00_р_._-;_-* &quot;-&quot;??_р_._-;_-@_-"/>
    <numFmt numFmtId="167" formatCode="_-* #,##0.0_р_._-;\-* #,##0.0_р_._-;_-* &quot;-&quot;??_р_._-;_-@_-"/>
    <numFmt numFmtId="168" formatCode="_-* #,##0.000000_р_._-;\-* #,##0.000000_р_._-;_-* &quot;-&quot;??_р_._-;_-@_-"/>
    <numFmt numFmtId="169" formatCode="0.00000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u/>
      <sz val="9"/>
      <name val="Arial"/>
      <family val="2"/>
    </font>
    <font>
      <sz val="9"/>
      <name val="Times New Roman Cyr"/>
      <family val="1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6" fillId="0" borderId="7" applyBorder="0">
      <alignment horizontal="center" vertical="center" wrapText="1"/>
    </xf>
    <xf numFmtId="4" fontId="12" fillId="2" borderId="6" applyBorder="0">
      <alignment horizontal="right"/>
    </xf>
    <xf numFmtId="4" fontId="12" fillId="3" borderId="0" applyBorder="0">
      <alignment horizontal="right"/>
    </xf>
  </cellStyleXfs>
  <cellXfs count="70">
    <xf numFmtId="0" fontId="0" fillId="0" borderId="0" xfId="0"/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</xf>
    <xf numFmtId="2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165" fontId="6" fillId="0" borderId="6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vertical="top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/>
    <xf numFmtId="0" fontId="6" fillId="0" borderId="6" xfId="0" applyNumberFormat="1" applyFont="1" applyFill="1" applyBorder="1" applyAlignment="1" applyProtection="1">
      <alignment horizontal="right" vertical="center" wrapText="1"/>
    </xf>
    <xf numFmtId="165" fontId="6" fillId="0" borderId="6" xfId="0" applyNumberFormat="1" applyFont="1" applyFill="1" applyBorder="1" applyAlignment="1" applyProtection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 applyProtection="1">
      <alignment vertical="center"/>
    </xf>
    <xf numFmtId="167" fontId="12" fillId="0" borderId="6" xfId="1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3" fillId="0" borderId="0" xfId="0" applyFont="1" applyBorder="1"/>
    <xf numFmtId="0" fontId="6" fillId="0" borderId="0" xfId="0" applyFont="1" applyFill="1" applyBorder="1" applyProtection="1"/>
    <xf numFmtId="164" fontId="6" fillId="0" borderId="0" xfId="0" applyNumberFormat="1" applyFont="1" applyFill="1"/>
    <xf numFmtId="0" fontId="6" fillId="0" borderId="0" xfId="0" applyFont="1" applyFill="1" applyBorder="1"/>
    <xf numFmtId="0" fontId="13" fillId="0" borderId="0" xfId="0" applyFont="1" applyFill="1"/>
    <xf numFmtId="0" fontId="6" fillId="0" borderId="0" xfId="0" applyFont="1" applyBorder="1"/>
    <xf numFmtId="0" fontId="13" fillId="0" borderId="0" xfId="0" applyFont="1" applyFill="1" applyBorder="1"/>
    <xf numFmtId="14" fontId="14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/>
    <xf numFmtId="2" fontId="1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/>
    <xf numFmtId="2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6" fillId="0" borderId="6" xfId="0" applyNumberFormat="1" applyFont="1" applyFill="1" applyBorder="1" applyAlignment="1" applyProtection="1">
      <alignment vertical="center"/>
    </xf>
    <xf numFmtId="165" fontId="12" fillId="0" borderId="6" xfId="1" applyNumberFormat="1" applyFont="1" applyFill="1" applyBorder="1" applyAlignment="1">
      <alignment vertical="top"/>
    </xf>
    <xf numFmtId="168" fontId="12" fillId="0" borderId="6" xfId="1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69" fontId="6" fillId="0" borderId="0" xfId="0" applyNumberFormat="1" applyFont="1" applyFill="1" applyAlignment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vertical="top" wrapText="1"/>
    </xf>
    <xf numFmtId="165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Финансовый" xfId="1" builtinId="3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73"/>
  <sheetViews>
    <sheetView tabSelected="1" zoomScale="110" zoomScaleNormal="110" zoomScaleSheetLayoutView="130" workbookViewId="0">
      <selection activeCell="D12" sqref="D12"/>
    </sheetView>
  </sheetViews>
  <sheetFormatPr defaultRowHeight="12"/>
  <cols>
    <col min="1" max="1" width="3.5703125" style="1" customWidth="1"/>
    <col min="2" max="2" width="36.7109375" style="8" customWidth="1"/>
    <col min="3" max="3" width="12" style="8" customWidth="1"/>
    <col min="4" max="4" width="16.42578125" style="55" customWidth="1"/>
    <col min="5" max="5" width="14.42578125" style="55" customWidth="1"/>
    <col min="6" max="6" width="14.5703125" style="56" customWidth="1"/>
    <col min="7" max="7" width="16.42578125" style="6" customWidth="1"/>
    <col min="8" max="8" width="15" style="6" customWidth="1"/>
    <col min="9" max="10" width="9.140625" style="40"/>
    <col min="11" max="12" width="11.42578125" style="40" bestFit="1" customWidth="1"/>
    <col min="13" max="13" width="10.42578125" style="40" bestFit="1" customWidth="1"/>
    <col min="14" max="14" width="11.42578125" style="40" bestFit="1" customWidth="1"/>
    <col min="15" max="16384" width="9.140625" style="40"/>
  </cols>
  <sheetData>
    <row r="1" spans="1:25" ht="12.75">
      <c r="B1" s="2"/>
      <c r="C1" s="2"/>
      <c r="D1" s="3"/>
      <c r="E1" s="3"/>
      <c r="F1" s="4"/>
      <c r="G1" s="5"/>
      <c r="H1" s="7"/>
    </row>
    <row r="2" spans="1:25" s="42" customFormat="1" ht="14.25">
      <c r="A2" s="69" t="s">
        <v>0</v>
      </c>
      <c r="B2" s="69"/>
      <c r="C2" s="69"/>
      <c r="D2" s="69"/>
      <c r="E2" s="69"/>
      <c r="F2" s="69"/>
      <c r="G2" s="69"/>
      <c r="H2" s="69"/>
    </row>
    <row r="3" spans="1:25" s="42" customFormat="1" ht="14.25">
      <c r="A3" s="69" t="s">
        <v>43</v>
      </c>
      <c r="B3" s="69"/>
      <c r="C3" s="69"/>
      <c r="D3" s="69"/>
      <c r="E3" s="69"/>
      <c r="F3" s="69"/>
      <c r="G3" s="69"/>
      <c r="H3" s="69"/>
    </row>
    <row r="4" spans="1:25">
      <c r="D4" s="9"/>
      <c r="E4" s="9"/>
      <c r="F4" s="10"/>
    </row>
    <row r="5" spans="1:25" s="30" customFormat="1" ht="44.25" customHeight="1">
      <c r="A5" s="11" t="s">
        <v>1</v>
      </c>
      <c r="B5" s="11" t="s">
        <v>2</v>
      </c>
      <c r="C5" s="63" t="s">
        <v>37</v>
      </c>
      <c r="D5" s="66" t="s">
        <v>42</v>
      </c>
      <c r="E5" s="67"/>
      <c r="F5" s="67"/>
      <c r="G5" s="67"/>
      <c r="H5" s="6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30" customFormat="1">
      <c r="A6" s="12"/>
      <c r="B6" s="12"/>
      <c r="C6" s="12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0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30" customFormat="1" ht="25.5" customHeight="1">
      <c r="A8" s="14">
        <v>1</v>
      </c>
      <c r="B8" s="15" t="s">
        <v>8</v>
      </c>
      <c r="C8" s="63" t="s">
        <v>44</v>
      </c>
      <c r="D8" s="16">
        <f>D14+D15+D16</f>
        <v>1851.2718540000001</v>
      </c>
      <c r="E8" s="16">
        <f>E9+E14+E15+E16</f>
        <v>282.451977</v>
      </c>
      <c r="F8" s="16">
        <f>F9+F14+F15+F16</f>
        <v>1307.5429857500001</v>
      </c>
      <c r="G8" s="16">
        <f>G9+G14+G15+G16</f>
        <v>1851.2718540000001</v>
      </c>
      <c r="H8" s="16">
        <f>H9+H14+H15+H16</f>
        <v>0.61814599999999997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30" customFormat="1" ht="24">
      <c r="A9" s="14" t="s">
        <v>9</v>
      </c>
      <c r="B9" s="64" t="s">
        <v>40</v>
      </c>
      <c r="C9" s="13" t="s">
        <v>44</v>
      </c>
      <c r="D9" s="18">
        <f>SUM(E9:H9)</f>
        <v>1590.61310875</v>
      </c>
      <c r="E9" s="18">
        <f>E11+E12+E13+E14</f>
        <v>0</v>
      </c>
      <c r="F9" s="18">
        <f>F11+F12+F13+F14</f>
        <v>211.83898275000001</v>
      </c>
      <c r="G9" s="18">
        <f>G11+G12+G13+G14</f>
        <v>1378.15598</v>
      </c>
      <c r="H9" s="18">
        <f>H11+H12+H13+H14</f>
        <v>0.61814599999999997</v>
      </c>
    </row>
    <row r="10" spans="1:25" s="30" customFormat="1">
      <c r="A10" s="14"/>
      <c r="B10" s="17" t="s">
        <v>10</v>
      </c>
      <c r="C10" s="13" t="s">
        <v>44</v>
      </c>
      <c r="D10" s="18"/>
      <c r="E10" s="18"/>
      <c r="F10" s="18"/>
      <c r="G10" s="19"/>
      <c r="H10" s="19"/>
    </row>
    <row r="11" spans="1:25" s="30" customFormat="1">
      <c r="A11" s="14"/>
      <c r="B11" s="17" t="s">
        <v>4</v>
      </c>
      <c r="C11" s="13" t="s">
        <v>44</v>
      </c>
      <c r="D11" s="18">
        <f>SUM(E11:H11)</f>
        <v>282.451977</v>
      </c>
      <c r="E11" s="20"/>
      <c r="F11" s="20">
        <v>211.83898275000001</v>
      </c>
      <c r="G11" s="20">
        <f>E16-F11</f>
        <v>70.612994249999986</v>
      </c>
      <c r="H11" s="19"/>
    </row>
    <row r="12" spans="1:25" s="30" customFormat="1">
      <c r="A12" s="14"/>
      <c r="B12" s="17" t="s">
        <v>5</v>
      </c>
      <c r="C12" s="13" t="s">
        <v>44</v>
      </c>
      <c r="D12" s="18">
        <f>SUM(E12:H12)</f>
        <v>1307.5429857500001</v>
      </c>
      <c r="E12" s="18"/>
      <c r="F12" s="20"/>
      <c r="G12" s="19">
        <f>F16+F11</f>
        <v>1307.5429857500001</v>
      </c>
      <c r="H12" s="19"/>
    </row>
    <row r="13" spans="1:25" s="30" customFormat="1">
      <c r="A13" s="14"/>
      <c r="B13" s="17" t="s">
        <v>6</v>
      </c>
      <c r="C13" s="13" t="s">
        <v>44</v>
      </c>
      <c r="D13" s="18">
        <f>SUM(E13:H13)</f>
        <v>0.61814599999999997</v>
      </c>
      <c r="E13" s="18"/>
      <c r="F13" s="18"/>
      <c r="G13" s="19"/>
      <c r="H13" s="19">
        <f>H21</f>
        <v>0.61814599999999997</v>
      </c>
    </row>
    <row r="14" spans="1:25" s="30" customFormat="1">
      <c r="A14" s="14" t="s">
        <v>11</v>
      </c>
      <c r="B14" s="17" t="s">
        <v>12</v>
      </c>
      <c r="C14" s="13" t="s">
        <v>44</v>
      </c>
      <c r="D14" s="18"/>
      <c r="E14" s="18"/>
      <c r="F14" s="18"/>
      <c r="G14" s="19"/>
      <c r="H14" s="19"/>
    </row>
    <row r="15" spans="1:25" s="46" customFormat="1" ht="24">
      <c r="A15" s="21" t="s">
        <v>13</v>
      </c>
      <c r="B15" s="15" t="s">
        <v>14</v>
      </c>
      <c r="C15" s="63" t="s">
        <v>44</v>
      </c>
      <c r="D15" s="22">
        <f>SUM(E15:H15)</f>
        <v>0</v>
      </c>
      <c r="E15" s="22"/>
      <c r="F15" s="22"/>
      <c r="G15" s="23"/>
      <c r="H15" s="23"/>
    </row>
    <row r="16" spans="1:25" s="50" customFormat="1" ht="24">
      <c r="A16" s="21" t="s">
        <v>15</v>
      </c>
      <c r="B16" s="15" t="s">
        <v>16</v>
      </c>
      <c r="C16" s="63" t="s">
        <v>44</v>
      </c>
      <c r="D16" s="22">
        <f>SUM(E16:H16)</f>
        <v>1851.2718540000001</v>
      </c>
      <c r="E16" s="22">
        <v>282.451977</v>
      </c>
      <c r="F16" s="22">
        <v>1095.7040030000001</v>
      </c>
      <c r="G16" s="23">
        <v>473.11587400000002</v>
      </c>
      <c r="H16" s="23"/>
    </row>
    <row r="17" spans="1:13" s="30" customFormat="1">
      <c r="A17" s="14" t="s">
        <v>17</v>
      </c>
      <c r="B17" s="17" t="s">
        <v>18</v>
      </c>
      <c r="C17" s="63" t="s">
        <v>44</v>
      </c>
      <c r="D17" s="22">
        <f t="shared" ref="D17:D18" si="0">SUM(E17:H17)</f>
        <v>0</v>
      </c>
      <c r="E17" s="18">
        <v>0</v>
      </c>
      <c r="F17" s="18">
        <v>0</v>
      </c>
      <c r="G17" s="19">
        <v>0</v>
      </c>
      <c r="H17" s="19">
        <v>0</v>
      </c>
    </row>
    <row r="18" spans="1:13" s="30" customFormat="1">
      <c r="A18" s="14"/>
      <c r="B18" s="17" t="s">
        <v>19</v>
      </c>
      <c r="C18" s="13" t="s">
        <v>39</v>
      </c>
      <c r="D18" s="22">
        <f t="shared" si="0"/>
        <v>0</v>
      </c>
      <c r="E18" s="18">
        <v>0</v>
      </c>
      <c r="F18" s="18">
        <v>0</v>
      </c>
      <c r="G18" s="19">
        <v>0</v>
      </c>
      <c r="H18" s="19">
        <v>0</v>
      </c>
    </row>
    <row r="19" spans="1:13" s="50" customFormat="1" ht="36">
      <c r="A19" s="21" t="s">
        <v>20</v>
      </c>
      <c r="B19" s="15" t="s">
        <v>21</v>
      </c>
      <c r="C19" s="63" t="s">
        <v>44</v>
      </c>
      <c r="D19" s="22">
        <f>G19</f>
        <v>1.8396239999999999</v>
      </c>
      <c r="E19" s="22"/>
      <c r="F19" s="22"/>
      <c r="G19" s="23">
        <v>1.8396239999999999</v>
      </c>
      <c r="H19" s="23"/>
      <c r="K19" s="51"/>
    </row>
    <row r="20" spans="1:13" s="30" customFormat="1" ht="36">
      <c r="A20" s="14" t="s">
        <v>22</v>
      </c>
      <c r="B20" s="64" t="s">
        <v>41</v>
      </c>
      <c r="C20" s="13" t="s">
        <v>44</v>
      </c>
      <c r="D20" s="18">
        <f>D21</f>
        <v>1849.4322300000001</v>
      </c>
      <c r="E20" s="18"/>
      <c r="F20" s="18">
        <f>F21</f>
        <v>0</v>
      </c>
      <c r="G20" s="19">
        <f>G21</f>
        <v>1848.8140840000001</v>
      </c>
      <c r="H20" s="19">
        <f>H21</f>
        <v>0.61814599999999997</v>
      </c>
      <c r="K20" s="33"/>
    </row>
    <row r="21" spans="1:13" s="50" customFormat="1" ht="24">
      <c r="A21" s="21" t="s">
        <v>23</v>
      </c>
      <c r="B21" s="15" t="s">
        <v>24</v>
      </c>
      <c r="C21" s="63" t="s">
        <v>44</v>
      </c>
      <c r="D21" s="22">
        <f>SUM(F21:H21)</f>
        <v>1849.4322300000001</v>
      </c>
      <c r="E21" s="22"/>
      <c r="F21" s="22">
        <v>0</v>
      </c>
      <c r="G21" s="23">
        <v>1848.8140840000001</v>
      </c>
      <c r="H21" s="23">
        <v>0.61814599999999997</v>
      </c>
      <c r="M21" s="62"/>
    </row>
    <row r="22" spans="1:13" s="30" customFormat="1">
      <c r="A22" s="14" t="s">
        <v>25</v>
      </c>
      <c r="B22" s="17" t="s">
        <v>26</v>
      </c>
      <c r="C22" s="17"/>
      <c r="D22" s="24">
        <f>SUM(E22:H22)</f>
        <v>0</v>
      </c>
      <c r="E22" s="25">
        <f>E8-D11-E17-E19-E20</f>
        <v>0</v>
      </c>
      <c r="F22" s="25">
        <f>F8-D12-F17-F19-F20</f>
        <v>0</v>
      </c>
      <c r="G22" s="59">
        <f>G8-D13-G17-G19-G20</f>
        <v>0</v>
      </c>
      <c r="H22" s="25">
        <f>H8-H17-H19-H20</f>
        <v>0</v>
      </c>
    </row>
    <row r="23" spans="1:13" s="30" customFormat="1">
      <c r="A23" s="26"/>
      <c r="B23" s="27"/>
      <c r="C23" s="27"/>
      <c r="D23" s="28"/>
      <c r="E23" s="28"/>
      <c r="F23" s="29"/>
      <c r="G23" s="5"/>
      <c r="H23" s="5"/>
    </row>
    <row r="24" spans="1:13" s="30" customFormat="1">
      <c r="B24" s="37"/>
      <c r="C24" s="37"/>
      <c r="D24" s="34"/>
      <c r="E24" s="32"/>
      <c r="F24" s="32"/>
      <c r="G24" s="33"/>
      <c r="H24" s="33"/>
    </row>
    <row r="25" spans="1:13" s="30" customFormat="1">
      <c r="B25" s="37"/>
      <c r="C25" s="37"/>
      <c r="D25" s="35"/>
      <c r="E25" s="35"/>
      <c r="F25" s="35"/>
      <c r="G25" s="35"/>
      <c r="H25" s="33"/>
    </row>
    <row r="26" spans="1:13" s="30" customFormat="1">
      <c r="B26" s="34"/>
      <c r="C26" s="34"/>
      <c r="D26" s="37"/>
      <c r="E26" s="32"/>
      <c r="F26" s="32"/>
      <c r="G26" s="33"/>
      <c r="H26" s="33"/>
    </row>
    <row r="27" spans="1:13" s="30" customFormat="1" ht="12.75">
      <c r="B27" s="38"/>
      <c r="C27" s="38"/>
      <c r="D27" s="35"/>
      <c r="E27" s="35"/>
      <c r="F27" s="35"/>
      <c r="G27" s="35"/>
      <c r="H27" s="33"/>
    </row>
    <row r="28" spans="1:13" s="30" customFormat="1">
      <c r="B28" s="34"/>
      <c r="C28" s="34"/>
      <c r="D28" s="37"/>
      <c r="E28" s="32"/>
      <c r="F28" s="32"/>
      <c r="G28" s="33"/>
      <c r="H28" s="33"/>
    </row>
    <row r="29" spans="1:13" s="30" customFormat="1">
      <c r="A29" s="26"/>
      <c r="B29" s="27"/>
      <c r="C29" s="27"/>
      <c r="D29" s="28"/>
      <c r="E29" s="28"/>
      <c r="F29" s="29"/>
      <c r="G29" s="5"/>
      <c r="H29" s="5"/>
    </row>
    <row r="30" spans="1:13" s="30" customFormat="1">
      <c r="A30" s="26"/>
      <c r="B30" s="27"/>
      <c r="C30" s="27"/>
      <c r="D30" s="28"/>
      <c r="E30" s="28"/>
      <c r="F30" s="29"/>
      <c r="G30" s="5"/>
      <c r="H30" s="5"/>
    </row>
    <row r="31" spans="1:13" s="30" customFormat="1">
      <c r="A31" s="26"/>
      <c r="B31" s="27"/>
      <c r="C31" s="27"/>
      <c r="D31" s="28"/>
      <c r="E31" s="28"/>
      <c r="F31" s="29"/>
      <c r="G31" s="5"/>
      <c r="H31" s="5"/>
    </row>
    <row r="32" spans="1:13" s="30" customFormat="1">
      <c r="A32" s="26"/>
      <c r="B32" s="27"/>
      <c r="C32" s="27"/>
      <c r="D32" s="28"/>
      <c r="E32" s="28"/>
      <c r="F32" s="29"/>
      <c r="G32" s="5"/>
      <c r="H32" s="5"/>
    </row>
    <row r="33" spans="1:8" s="30" customFormat="1">
      <c r="A33" s="26"/>
      <c r="B33" s="27"/>
      <c r="C33" s="27"/>
      <c r="D33" s="28"/>
      <c r="E33" s="28"/>
      <c r="F33" s="29"/>
      <c r="G33" s="5"/>
      <c r="H33" s="5"/>
    </row>
    <row r="34" spans="1:8" s="30" customFormat="1">
      <c r="A34" s="26"/>
      <c r="B34" s="27"/>
      <c r="C34" s="27"/>
      <c r="D34" s="28"/>
      <c r="E34" s="28"/>
      <c r="F34" s="29"/>
      <c r="G34" s="5"/>
      <c r="H34" s="5"/>
    </row>
    <row r="35" spans="1:8" s="30" customFormat="1">
      <c r="A35" s="26"/>
      <c r="B35" s="27"/>
      <c r="C35" s="27"/>
      <c r="D35" s="28"/>
      <c r="E35" s="28"/>
      <c r="F35" s="29"/>
      <c r="G35" s="5"/>
      <c r="H35" s="5"/>
    </row>
    <row r="36" spans="1:8" s="30" customFormat="1">
      <c r="A36" s="26"/>
      <c r="B36" s="27"/>
      <c r="C36" s="27"/>
      <c r="D36" s="28"/>
      <c r="E36" s="28"/>
      <c r="F36" s="29"/>
      <c r="G36" s="5"/>
      <c r="H36" s="5"/>
    </row>
    <row r="37" spans="1:8" s="30" customFormat="1">
      <c r="A37" s="26"/>
      <c r="B37" s="27"/>
      <c r="C37" s="27"/>
      <c r="D37" s="28"/>
      <c r="E37" s="28"/>
      <c r="F37" s="29"/>
      <c r="G37" s="5"/>
      <c r="H37" s="5"/>
    </row>
    <row r="38" spans="1:8" s="30" customFormat="1">
      <c r="A38" s="26"/>
      <c r="B38" s="27"/>
      <c r="C38" s="27"/>
      <c r="D38" s="28"/>
      <c r="E38" s="28"/>
      <c r="F38" s="29"/>
      <c r="G38" s="5"/>
      <c r="H38" s="5"/>
    </row>
    <row r="39" spans="1:8" s="30" customFormat="1">
      <c r="A39" s="26"/>
      <c r="B39" s="27"/>
      <c r="C39" s="27"/>
      <c r="D39" s="28"/>
      <c r="E39" s="28"/>
      <c r="F39" s="29"/>
      <c r="G39" s="5"/>
      <c r="H39" s="5"/>
    </row>
    <row r="40" spans="1:8" s="30" customFormat="1">
      <c r="A40" s="26"/>
      <c r="B40" s="27"/>
      <c r="C40" s="27"/>
      <c r="D40" s="28"/>
      <c r="E40" s="28"/>
      <c r="F40" s="29"/>
      <c r="G40" s="5"/>
      <c r="H40" s="5"/>
    </row>
    <row r="41" spans="1:8" s="30" customFormat="1">
      <c r="A41" s="26"/>
      <c r="B41" s="27"/>
      <c r="C41" s="27"/>
      <c r="D41" s="28"/>
      <c r="E41" s="28"/>
      <c r="F41" s="29"/>
      <c r="G41" s="5"/>
      <c r="H41" s="5"/>
    </row>
    <row r="42" spans="1:8" s="30" customFormat="1">
      <c r="A42" s="26"/>
      <c r="B42" s="27"/>
      <c r="C42" s="27"/>
      <c r="D42" s="28"/>
      <c r="E42" s="28"/>
      <c r="F42" s="29"/>
      <c r="G42" s="5"/>
      <c r="H42" s="5"/>
    </row>
    <row r="43" spans="1:8" s="30" customFormat="1">
      <c r="A43" s="26"/>
      <c r="B43" s="27"/>
      <c r="C43" s="27"/>
      <c r="D43" s="28"/>
      <c r="E43" s="28"/>
      <c r="F43" s="29"/>
      <c r="G43" s="5"/>
      <c r="H43" s="5"/>
    </row>
    <row r="44" spans="1:8" s="30" customFormat="1">
      <c r="A44" s="26"/>
      <c r="B44" s="27"/>
      <c r="C44" s="27"/>
      <c r="D44" s="28"/>
      <c r="E44" s="28"/>
      <c r="F44" s="29"/>
      <c r="G44" s="5"/>
      <c r="H44" s="5"/>
    </row>
    <row r="45" spans="1:8" s="30" customFormat="1">
      <c r="A45" s="26"/>
      <c r="B45" s="27"/>
      <c r="C45" s="27"/>
      <c r="D45" s="28"/>
      <c r="E45" s="28"/>
      <c r="F45" s="29"/>
      <c r="G45" s="5"/>
      <c r="H45" s="5"/>
    </row>
    <row r="46" spans="1:8" s="30" customFormat="1">
      <c r="A46" s="26"/>
      <c r="B46" s="27"/>
      <c r="C46" s="27"/>
      <c r="D46" s="28"/>
      <c r="E46" s="28"/>
      <c r="F46" s="29"/>
      <c r="G46" s="5"/>
      <c r="H46" s="5"/>
    </row>
    <row r="47" spans="1:8" s="30" customFormat="1">
      <c r="A47" s="26"/>
      <c r="B47" s="27"/>
      <c r="C47" s="27"/>
      <c r="D47" s="28"/>
      <c r="E47" s="28"/>
      <c r="F47" s="29"/>
      <c r="G47" s="5"/>
      <c r="H47" s="5"/>
    </row>
    <row r="48" spans="1:8" s="30" customFormat="1">
      <c r="A48" s="26"/>
      <c r="B48" s="27"/>
      <c r="C48" s="27"/>
      <c r="D48" s="28"/>
      <c r="E48" s="28"/>
      <c r="F48" s="29"/>
      <c r="G48" s="5"/>
      <c r="H48" s="5"/>
    </row>
    <row r="49" spans="1:8" s="30" customFormat="1">
      <c r="A49" s="26"/>
      <c r="B49" s="27"/>
      <c r="C49" s="27"/>
      <c r="D49" s="28"/>
      <c r="E49" s="28"/>
      <c r="F49" s="29"/>
      <c r="G49" s="5"/>
      <c r="H49" s="5"/>
    </row>
    <row r="50" spans="1:8" s="30" customFormat="1">
      <c r="A50" s="26"/>
      <c r="B50" s="27"/>
      <c r="C50" s="27"/>
      <c r="D50" s="28"/>
      <c r="E50" s="28"/>
      <c r="F50" s="29"/>
      <c r="G50" s="5"/>
      <c r="H50" s="5"/>
    </row>
    <row r="51" spans="1:8" s="30" customFormat="1">
      <c r="A51" s="26"/>
      <c r="B51" s="27"/>
      <c r="C51" s="27"/>
      <c r="D51" s="28"/>
      <c r="E51" s="28"/>
      <c r="F51" s="29"/>
      <c r="G51" s="5"/>
      <c r="H51" s="5"/>
    </row>
    <row r="52" spans="1:8" s="30" customFormat="1">
      <c r="A52" s="26"/>
      <c r="B52" s="27"/>
      <c r="C52" s="27"/>
      <c r="D52" s="28"/>
      <c r="E52" s="28"/>
      <c r="F52" s="29"/>
      <c r="G52" s="5"/>
      <c r="H52" s="5"/>
    </row>
    <row r="53" spans="1:8" s="30" customFormat="1">
      <c r="A53" s="26"/>
      <c r="B53" s="27"/>
      <c r="C53" s="27"/>
      <c r="D53" s="28"/>
      <c r="E53" s="28"/>
      <c r="F53" s="29"/>
      <c r="G53" s="5"/>
      <c r="H53" s="5"/>
    </row>
    <row r="54" spans="1:8" s="30" customFormat="1">
      <c r="A54" s="26"/>
      <c r="B54" s="27"/>
      <c r="C54" s="27"/>
      <c r="D54" s="28"/>
      <c r="E54" s="28"/>
      <c r="F54" s="29"/>
      <c r="G54" s="5"/>
      <c r="H54" s="5"/>
    </row>
    <row r="55" spans="1:8" s="30" customFormat="1">
      <c r="A55" s="26"/>
      <c r="B55" s="27"/>
      <c r="C55" s="27"/>
      <c r="D55" s="28"/>
      <c r="E55" s="28"/>
      <c r="F55" s="29"/>
      <c r="G55" s="5"/>
      <c r="H55" s="5"/>
    </row>
    <row r="56" spans="1:8" s="30" customFormat="1">
      <c r="A56" s="26"/>
      <c r="B56" s="27"/>
      <c r="C56" s="27"/>
      <c r="D56" s="28"/>
      <c r="E56" s="28"/>
      <c r="F56" s="29"/>
      <c r="G56" s="5"/>
      <c r="H56" s="5"/>
    </row>
    <row r="57" spans="1:8" s="30" customFormat="1">
      <c r="A57" s="26"/>
      <c r="B57" s="27"/>
      <c r="C57" s="27"/>
      <c r="D57" s="28"/>
      <c r="E57" s="28"/>
      <c r="F57" s="29"/>
      <c r="G57" s="5"/>
      <c r="H57" s="5"/>
    </row>
    <row r="58" spans="1:8" s="30" customFormat="1">
      <c r="A58" s="26"/>
      <c r="B58" s="27"/>
      <c r="C58" s="27"/>
      <c r="D58" s="28"/>
      <c r="E58" s="28"/>
      <c r="F58" s="29"/>
      <c r="G58" s="5"/>
      <c r="H58" s="5"/>
    </row>
    <row r="59" spans="1:8" s="30" customFormat="1">
      <c r="A59" s="26"/>
      <c r="B59" s="27"/>
      <c r="C59" s="27"/>
      <c r="D59" s="28"/>
      <c r="E59" s="28"/>
      <c r="F59" s="29"/>
      <c r="G59" s="5"/>
      <c r="H59" s="5"/>
    </row>
    <row r="60" spans="1:8" s="30" customFormat="1">
      <c r="A60" s="26"/>
      <c r="B60" s="27"/>
      <c r="C60" s="27"/>
      <c r="D60" s="28"/>
      <c r="E60" s="28"/>
      <c r="F60" s="29"/>
      <c r="G60" s="5"/>
      <c r="H60" s="5"/>
    </row>
    <row r="61" spans="1:8" s="30" customFormat="1">
      <c r="A61" s="26"/>
      <c r="B61" s="27"/>
      <c r="C61" s="27"/>
      <c r="D61" s="28"/>
      <c r="E61" s="28"/>
      <c r="F61" s="29"/>
      <c r="G61" s="5"/>
      <c r="H61" s="5"/>
    </row>
    <row r="62" spans="1:8" s="30" customFormat="1">
      <c r="A62" s="26"/>
      <c r="B62" s="27"/>
      <c r="C62" s="27"/>
      <c r="D62" s="28"/>
      <c r="E62" s="28"/>
      <c r="F62" s="29"/>
      <c r="G62" s="5"/>
      <c r="H62" s="5"/>
    </row>
    <row r="63" spans="1:8" s="30" customFormat="1">
      <c r="A63" s="26"/>
      <c r="B63" s="27"/>
      <c r="C63" s="27"/>
      <c r="D63" s="28"/>
      <c r="E63" s="28"/>
      <c r="F63" s="29"/>
      <c r="G63" s="5"/>
      <c r="H63" s="5"/>
    </row>
    <row r="64" spans="1:8" s="30" customFormat="1">
      <c r="A64" s="26"/>
      <c r="B64" s="27"/>
      <c r="C64" s="27"/>
      <c r="D64" s="28"/>
      <c r="E64" s="28"/>
      <c r="F64" s="29"/>
      <c r="G64" s="5"/>
      <c r="H64" s="5"/>
    </row>
    <row r="65" spans="1:8" s="30" customFormat="1">
      <c r="A65" s="26"/>
      <c r="B65" s="27"/>
      <c r="C65" s="27"/>
      <c r="D65" s="28"/>
      <c r="E65" s="28"/>
      <c r="F65" s="29"/>
      <c r="G65" s="5"/>
      <c r="H65" s="5"/>
    </row>
    <row r="66" spans="1:8" s="30" customFormat="1">
      <c r="A66" s="26"/>
      <c r="B66" s="27"/>
      <c r="C66" s="27"/>
      <c r="D66" s="28"/>
      <c r="E66" s="28"/>
      <c r="F66" s="29"/>
      <c r="G66" s="5"/>
      <c r="H66" s="5"/>
    </row>
    <row r="67" spans="1:8" s="30" customFormat="1">
      <c r="A67" s="26"/>
      <c r="B67" s="27"/>
      <c r="C67" s="27"/>
      <c r="D67" s="28"/>
      <c r="E67" s="28"/>
      <c r="F67" s="29"/>
      <c r="G67" s="5"/>
      <c r="H67" s="5"/>
    </row>
    <row r="68" spans="1:8" s="30" customFormat="1">
      <c r="A68" s="26"/>
      <c r="B68" s="27"/>
      <c r="C68" s="27"/>
      <c r="D68" s="28"/>
      <c r="E68" s="28"/>
      <c r="F68" s="29"/>
      <c r="G68" s="5"/>
      <c r="H68" s="5"/>
    </row>
    <row r="69" spans="1:8" s="30" customFormat="1">
      <c r="A69" s="26"/>
      <c r="B69" s="27"/>
      <c r="C69" s="27"/>
      <c r="D69" s="28"/>
      <c r="E69" s="28"/>
      <c r="F69" s="29"/>
      <c r="G69" s="5"/>
      <c r="H69" s="5"/>
    </row>
    <row r="70" spans="1:8" s="30" customFormat="1">
      <c r="A70" s="26"/>
      <c r="B70" s="27"/>
      <c r="C70" s="27"/>
      <c r="D70" s="28"/>
      <c r="E70" s="28"/>
      <c r="F70" s="29"/>
      <c r="G70" s="5"/>
      <c r="H70" s="5"/>
    </row>
    <row r="71" spans="1:8" s="30" customFormat="1">
      <c r="A71" s="26"/>
      <c r="B71" s="27"/>
      <c r="C71" s="27"/>
      <c r="D71" s="28"/>
      <c r="E71" s="28"/>
      <c r="F71" s="29"/>
      <c r="G71" s="5"/>
      <c r="H71" s="5"/>
    </row>
    <row r="72" spans="1:8" s="30" customFormat="1">
      <c r="A72" s="26"/>
      <c r="B72" s="27"/>
      <c r="C72" s="27"/>
      <c r="D72" s="28"/>
      <c r="E72" s="28"/>
      <c r="F72" s="29"/>
      <c r="G72" s="5"/>
      <c r="H72" s="5"/>
    </row>
    <row r="73" spans="1:8" s="30" customFormat="1">
      <c r="A73" s="26"/>
      <c r="B73" s="27"/>
      <c r="C73" s="27"/>
      <c r="D73" s="28"/>
      <c r="E73" s="28"/>
      <c r="F73" s="29"/>
      <c r="G73" s="5"/>
      <c r="H73" s="5"/>
    </row>
  </sheetData>
  <mergeCells count="3">
    <mergeCell ref="D5:H5"/>
    <mergeCell ref="A2:H2"/>
    <mergeCell ref="A3:H3"/>
  </mergeCells>
  <pageMargins left="0.75" right="0.75" top="0.68" bottom="0.19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75"/>
  <sheetViews>
    <sheetView view="pageBreakPreview" zoomScaleSheetLayoutView="100" workbookViewId="0">
      <selection activeCell="L17" sqref="L17"/>
    </sheetView>
  </sheetViews>
  <sheetFormatPr defaultRowHeight="12"/>
  <cols>
    <col min="1" max="1" width="3.5703125" style="1" customWidth="1"/>
    <col min="2" max="2" width="38.7109375" style="8" customWidth="1"/>
    <col min="3" max="3" width="19.5703125" style="8" customWidth="1"/>
    <col min="4" max="4" width="13" style="55" customWidth="1"/>
    <col min="5" max="5" width="12.85546875" style="55" customWidth="1"/>
    <col min="6" max="6" width="11.7109375" style="56" customWidth="1"/>
    <col min="7" max="7" width="13.7109375" style="6" customWidth="1"/>
    <col min="8" max="8" width="14.5703125" style="6" customWidth="1"/>
    <col min="9" max="12" width="9.140625" style="40"/>
    <col min="13" max="13" width="10.42578125" style="40" bestFit="1" customWidth="1"/>
    <col min="14" max="16384" width="9.140625" style="40"/>
  </cols>
  <sheetData>
    <row r="1" spans="1:11" ht="12.75">
      <c r="B1" s="2"/>
      <c r="C1" s="2"/>
      <c r="D1" s="3"/>
      <c r="E1" s="3"/>
      <c r="F1" s="4"/>
      <c r="G1" s="5"/>
      <c r="H1" s="7"/>
    </row>
    <row r="2" spans="1:11" s="42" customFormat="1" ht="14.25">
      <c r="A2" s="39"/>
      <c r="B2" s="39"/>
      <c r="C2" s="60"/>
      <c r="D2" s="39"/>
      <c r="E2" s="39"/>
      <c r="F2" s="39"/>
      <c r="G2" s="39"/>
      <c r="H2" s="41"/>
    </row>
    <row r="3" spans="1:11" s="42" customFormat="1" ht="14.25">
      <c r="A3" s="69" t="s">
        <v>34</v>
      </c>
      <c r="B3" s="69"/>
      <c r="C3" s="69"/>
      <c r="D3" s="69"/>
      <c r="E3" s="69"/>
      <c r="F3" s="69"/>
      <c r="G3" s="69"/>
      <c r="H3" s="69"/>
    </row>
    <row r="4" spans="1:11" ht="15.75">
      <c r="D4" s="9"/>
      <c r="E4" s="9"/>
      <c r="F4" s="10"/>
      <c r="H4" s="43"/>
    </row>
    <row r="5" spans="1:11" s="30" customFormat="1" ht="44.25" customHeight="1">
      <c r="A5" s="11" t="s">
        <v>1</v>
      </c>
      <c r="B5" s="11" t="s">
        <v>2</v>
      </c>
      <c r="C5" s="61" t="s">
        <v>37</v>
      </c>
      <c r="D5" s="66" t="s">
        <v>42</v>
      </c>
      <c r="E5" s="67"/>
      <c r="F5" s="67"/>
      <c r="G5" s="67"/>
      <c r="H5" s="68"/>
      <c r="I5" s="27"/>
      <c r="J5" s="27"/>
      <c r="K5" s="27"/>
    </row>
    <row r="6" spans="1:11" s="30" customFormat="1">
      <c r="A6" s="12"/>
      <c r="B6" s="12"/>
      <c r="C6" s="12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44"/>
      <c r="J6" s="44"/>
      <c r="K6" s="44"/>
    </row>
    <row r="7" spans="1:11" s="30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4"/>
      <c r="J7" s="44"/>
      <c r="K7" s="44"/>
    </row>
    <row r="8" spans="1:11" s="30" customFormat="1" ht="25.5" customHeight="1">
      <c r="A8" s="14">
        <v>1</v>
      </c>
      <c r="B8" s="15" t="s">
        <v>27</v>
      </c>
      <c r="C8" s="63" t="s">
        <v>38</v>
      </c>
      <c r="D8" s="16">
        <f>D14+D15+D16</f>
        <v>213.71299991666669</v>
      </c>
      <c r="E8" s="16">
        <f>E9+E14+E15+E16</f>
        <v>32.445416666666667</v>
      </c>
      <c r="F8" s="16">
        <f>F9+F14+F15+F16</f>
        <v>151.047853</v>
      </c>
      <c r="G8" s="16">
        <f>G9+G14+G15+G16</f>
        <v>213.71299991666669</v>
      </c>
      <c r="H8" s="16">
        <f>H9+H14+H15+H16</f>
        <v>7.0333333333333331E-2</v>
      </c>
      <c r="I8" s="27"/>
      <c r="J8" s="27"/>
      <c r="K8" s="27"/>
    </row>
    <row r="9" spans="1:11" s="30" customFormat="1">
      <c r="A9" s="14" t="s">
        <v>9</v>
      </c>
      <c r="B9" s="17" t="s">
        <v>28</v>
      </c>
      <c r="C9" s="63" t="s">
        <v>38</v>
      </c>
      <c r="D9" s="18">
        <f>SUM(E9:H9)</f>
        <v>183.563603</v>
      </c>
      <c r="E9" s="18">
        <f>SUM(E11:E13)</f>
        <v>0</v>
      </c>
      <c r="F9" s="18">
        <f>SUM(F11:F13)</f>
        <v>24.334062500000002</v>
      </c>
      <c r="G9" s="18">
        <f>SUM(G11:G13)</f>
        <v>159.15920716666668</v>
      </c>
      <c r="H9" s="18">
        <f>SUM(H11:H13)</f>
        <v>7.0333333333333331E-2</v>
      </c>
    </row>
    <row r="10" spans="1:11" s="30" customFormat="1" ht="12.75">
      <c r="A10" s="14"/>
      <c r="B10" s="17" t="s">
        <v>10</v>
      </c>
      <c r="C10" s="63" t="s">
        <v>38</v>
      </c>
      <c r="D10" s="18"/>
      <c r="E10" s="18"/>
      <c r="F10" s="18"/>
      <c r="G10" s="19"/>
      <c r="H10" s="19"/>
      <c r="I10" s="45"/>
      <c r="J10" s="45"/>
      <c r="K10" s="45"/>
    </row>
    <row r="11" spans="1:11" s="30" customFormat="1" ht="12.75">
      <c r="A11" s="14"/>
      <c r="B11" s="17" t="s">
        <v>4</v>
      </c>
      <c r="C11" s="63" t="s">
        <v>38</v>
      </c>
      <c r="D11" s="18">
        <f>SUM(E11:H11)</f>
        <v>32.445416666666667</v>
      </c>
      <c r="E11" s="20"/>
      <c r="F11" s="20">
        <f>E16*0.75</f>
        <v>24.334062500000002</v>
      </c>
      <c r="G11" s="20">
        <f>E16-F11</f>
        <v>8.1113541666666649</v>
      </c>
      <c r="H11" s="19"/>
      <c r="I11" s="45"/>
      <c r="J11" s="45"/>
      <c r="K11" s="45"/>
    </row>
    <row r="12" spans="1:11" s="30" customFormat="1" ht="12.75">
      <c r="A12" s="14"/>
      <c r="B12" s="17" t="s">
        <v>5</v>
      </c>
      <c r="C12" s="63" t="s">
        <v>38</v>
      </c>
      <c r="D12" s="18">
        <f>SUM(E12:H12)</f>
        <v>151.047853</v>
      </c>
      <c r="E12" s="18"/>
      <c r="F12" s="20"/>
      <c r="G12" s="19">
        <f>F11+F16</f>
        <v>151.047853</v>
      </c>
      <c r="H12" s="19"/>
      <c r="I12" s="45"/>
      <c r="J12" s="45"/>
      <c r="K12" s="45"/>
    </row>
    <row r="13" spans="1:11" s="30" customFormat="1" ht="12.75">
      <c r="A13" s="14"/>
      <c r="B13" s="17" t="s">
        <v>6</v>
      </c>
      <c r="C13" s="63" t="s">
        <v>38</v>
      </c>
      <c r="D13" s="18">
        <f>SUM(E13:H13)</f>
        <v>7.0333333333333331E-2</v>
      </c>
      <c r="E13" s="18"/>
      <c r="F13" s="18"/>
      <c r="G13" s="20"/>
      <c r="H13" s="19">
        <f>H20</f>
        <v>7.0333333333333331E-2</v>
      </c>
      <c r="I13" s="45"/>
      <c r="J13" s="45"/>
      <c r="K13" s="45"/>
    </row>
    <row r="14" spans="1:11" s="30" customFormat="1">
      <c r="A14" s="14" t="s">
        <v>11</v>
      </c>
      <c r="B14" s="17" t="s">
        <v>29</v>
      </c>
      <c r="C14" s="63" t="s">
        <v>38</v>
      </c>
      <c r="D14" s="18"/>
      <c r="E14" s="18"/>
      <c r="F14" s="18"/>
      <c r="G14" s="19"/>
      <c r="H14" s="19"/>
      <c r="J14" s="33"/>
    </row>
    <row r="15" spans="1:11" s="46" customFormat="1" ht="24">
      <c r="A15" s="14" t="s">
        <v>13</v>
      </c>
      <c r="B15" s="15" t="s">
        <v>14</v>
      </c>
      <c r="C15" s="63" t="s">
        <v>38</v>
      </c>
      <c r="D15" s="22">
        <f>SUM(E15:H15)</f>
        <v>0</v>
      </c>
      <c r="E15" s="22"/>
      <c r="F15" s="22"/>
      <c r="G15" s="23"/>
      <c r="H15" s="23"/>
      <c r="J15" s="47"/>
    </row>
    <row r="16" spans="1:11" s="49" customFormat="1">
      <c r="A16" s="14" t="s">
        <v>15</v>
      </c>
      <c r="B16" s="48" t="s">
        <v>30</v>
      </c>
      <c r="C16" s="63" t="s">
        <v>38</v>
      </c>
      <c r="D16" s="22">
        <f>SUM(E16:H16)</f>
        <v>213.71299991666669</v>
      </c>
      <c r="E16" s="18">
        <f>389.345/12</f>
        <v>32.445416666666667</v>
      </c>
      <c r="F16" s="18">
        <f>1520.565486/12</f>
        <v>126.7137905</v>
      </c>
      <c r="G16" s="19">
        <f>654.645513/12</f>
        <v>54.553792750000007</v>
      </c>
      <c r="H16" s="19"/>
    </row>
    <row r="17" spans="1:13" s="30" customFormat="1">
      <c r="A17" s="14" t="s">
        <v>17</v>
      </c>
      <c r="B17" s="17" t="s">
        <v>31</v>
      </c>
      <c r="C17" s="63" t="s">
        <v>38</v>
      </c>
      <c r="D17" s="18"/>
      <c r="E17" s="18"/>
      <c r="F17" s="18"/>
      <c r="G17" s="19"/>
      <c r="H17" s="19"/>
      <c r="J17" s="33"/>
    </row>
    <row r="18" spans="1:13" s="30" customFormat="1">
      <c r="A18" s="14"/>
      <c r="B18" s="17" t="s">
        <v>32</v>
      </c>
      <c r="C18" s="63" t="s">
        <v>39</v>
      </c>
      <c r="D18" s="18"/>
      <c r="E18" s="18"/>
      <c r="F18" s="18"/>
      <c r="G18" s="19"/>
      <c r="H18" s="19"/>
    </row>
    <row r="19" spans="1:13" s="50" customFormat="1" ht="24">
      <c r="A19" s="21" t="s">
        <v>20</v>
      </c>
      <c r="B19" s="15" t="s">
        <v>33</v>
      </c>
      <c r="C19" s="63" t="s">
        <v>38</v>
      </c>
      <c r="D19" s="22">
        <f>G19</f>
        <v>0.21141666666666667</v>
      </c>
      <c r="E19" s="22"/>
      <c r="F19" s="22"/>
      <c r="G19" s="23">
        <f>2.537/12</f>
        <v>0.21141666666666667</v>
      </c>
      <c r="H19" s="23"/>
    </row>
    <row r="20" spans="1:13" s="50" customFormat="1" ht="36">
      <c r="A20" s="21" t="s">
        <v>22</v>
      </c>
      <c r="B20" s="15" t="s">
        <v>35</v>
      </c>
      <c r="C20" s="63" t="s">
        <v>38</v>
      </c>
      <c r="D20" s="22">
        <f>D21</f>
        <v>213.50158333333334</v>
      </c>
      <c r="E20" s="22"/>
      <c r="F20" s="22">
        <f>F21</f>
        <v>0</v>
      </c>
      <c r="G20" s="23">
        <f>G21</f>
        <v>213.43125000000001</v>
      </c>
      <c r="H20" s="23">
        <f>H21</f>
        <v>7.0333333333333331E-2</v>
      </c>
      <c r="J20" s="51"/>
      <c r="K20" s="51"/>
      <c r="M20" s="65"/>
    </row>
    <row r="21" spans="1:13" s="50" customFormat="1" ht="24" hidden="1">
      <c r="A21" s="21" t="s">
        <v>23</v>
      </c>
      <c r="B21" s="15" t="s">
        <v>36</v>
      </c>
      <c r="C21" s="63" t="s">
        <v>38</v>
      </c>
      <c r="D21" s="22">
        <f>SUM(F21:H21)</f>
        <v>213.50158333333334</v>
      </c>
      <c r="E21" s="22"/>
      <c r="F21" s="22"/>
      <c r="G21" s="23">
        <f>2561.175/12</f>
        <v>213.43125000000001</v>
      </c>
      <c r="H21" s="23">
        <f>0.844/12</f>
        <v>7.0333333333333331E-2</v>
      </c>
      <c r="J21" s="51"/>
    </row>
    <row r="22" spans="1:13" s="30" customFormat="1" hidden="1">
      <c r="A22" s="14" t="s">
        <v>25</v>
      </c>
      <c r="B22" s="17" t="s">
        <v>26</v>
      </c>
      <c r="C22" s="17"/>
      <c r="D22" s="57">
        <f>SUM(E22:H22)</f>
        <v>-8.3333333122936892E-8</v>
      </c>
      <c r="E22" s="58">
        <f>E8-D11-E17-E19-E20</f>
        <v>0</v>
      </c>
      <c r="F22" s="58">
        <f>F8-D12-F17-F19-F20</f>
        <v>0</v>
      </c>
      <c r="G22" s="58">
        <f>G8-D13-G17-G19-G20</f>
        <v>-8.3333333122936892E-8</v>
      </c>
      <c r="H22" s="58">
        <f>H8-H17-H19-H20</f>
        <v>0</v>
      </c>
    </row>
    <row r="23" spans="1:13" s="30" customFormat="1">
      <c r="A23" s="26"/>
      <c r="B23" s="27"/>
      <c r="C23" s="27"/>
      <c r="D23" s="52"/>
      <c r="E23" s="52"/>
      <c r="F23" s="52"/>
      <c r="G23" s="53"/>
      <c r="H23" s="53"/>
    </row>
    <row r="24" spans="1:13" s="54" customFormat="1">
      <c r="A24" s="30"/>
      <c r="B24" s="31"/>
      <c r="C24" s="31"/>
      <c r="D24" s="34"/>
      <c r="E24" s="32"/>
      <c r="F24" s="32"/>
      <c r="G24" s="33"/>
      <c r="H24" s="33"/>
    </row>
    <row r="25" spans="1:13" s="54" customFormat="1">
      <c r="A25" s="30"/>
      <c r="B25" s="31"/>
      <c r="C25" s="31"/>
      <c r="D25" s="35"/>
      <c r="E25" s="35"/>
      <c r="F25" s="35"/>
      <c r="G25" s="35"/>
      <c r="H25" s="33"/>
    </row>
    <row r="26" spans="1:13" s="54" customFormat="1">
      <c r="A26" s="30"/>
      <c r="B26" s="36"/>
      <c r="C26" s="36"/>
      <c r="D26" s="37"/>
      <c r="E26" s="32"/>
      <c r="F26" s="32"/>
      <c r="G26" s="33"/>
      <c r="H26" s="33"/>
    </row>
    <row r="27" spans="1:13" s="30" customFormat="1" ht="12.75">
      <c r="A27" s="26"/>
      <c r="B27" s="38"/>
      <c r="C27" s="38"/>
      <c r="D27" s="28"/>
      <c r="E27" s="28"/>
      <c r="F27" s="29"/>
      <c r="H27" s="5"/>
    </row>
    <row r="28" spans="1:13" s="30" customFormat="1">
      <c r="A28" s="26"/>
      <c r="D28" s="28"/>
      <c r="E28" s="28"/>
      <c r="F28" s="29"/>
      <c r="G28" s="5"/>
      <c r="H28" s="5"/>
    </row>
    <row r="29" spans="1:13" s="30" customFormat="1">
      <c r="A29" s="26"/>
      <c r="B29" s="27"/>
      <c r="C29" s="27"/>
      <c r="D29" s="28"/>
      <c r="E29" s="28"/>
      <c r="F29" s="29"/>
      <c r="G29" s="5"/>
      <c r="H29" s="5"/>
    </row>
    <row r="30" spans="1:13" s="30" customFormat="1">
      <c r="A30" s="26"/>
      <c r="B30" s="27"/>
      <c r="C30" s="27"/>
      <c r="D30" s="28"/>
      <c r="E30" s="28"/>
      <c r="F30" s="29"/>
      <c r="G30" s="5"/>
      <c r="H30" s="5"/>
    </row>
    <row r="31" spans="1:13" s="30" customFormat="1">
      <c r="A31" s="26"/>
      <c r="B31" s="27"/>
      <c r="C31" s="27"/>
      <c r="D31" s="28"/>
      <c r="E31" s="28"/>
      <c r="F31" s="29"/>
      <c r="G31" s="5"/>
      <c r="H31" s="5"/>
    </row>
    <row r="32" spans="1:13" s="30" customFormat="1">
      <c r="A32" s="26"/>
      <c r="B32" s="27"/>
      <c r="C32" s="27"/>
      <c r="D32" s="28"/>
      <c r="E32" s="28"/>
      <c r="F32" s="29"/>
      <c r="G32" s="5"/>
      <c r="H32" s="5"/>
    </row>
    <row r="33" spans="1:8" s="30" customFormat="1">
      <c r="A33" s="26"/>
      <c r="B33" s="27"/>
      <c r="C33" s="27"/>
      <c r="D33" s="28"/>
      <c r="E33" s="28"/>
      <c r="F33" s="29"/>
      <c r="G33" s="5"/>
      <c r="H33" s="5"/>
    </row>
    <row r="34" spans="1:8" s="30" customFormat="1">
      <c r="A34" s="26"/>
      <c r="B34" s="27"/>
      <c r="C34" s="27"/>
      <c r="D34" s="28"/>
      <c r="E34" s="28"/>
      <c r="F34" s="29"/>
      <c r="G34" s="5"/>
      <c r="H34" s="5"/>
    </row>
    <row r="35" spans="1:8" s="30" customFormat="1">
      <c r="A35" s="26"/>
      <c r="B35" s="27"/>
      <c r="C35" s="27"/>
      <c r="D35" s="28"/>
      <c r="E35" s="28"/>
      <c r="F35" s="29"/>
      <c r="G35" s="5"/>
      <c r="H35" s="5"/>
    </row>
    <row r="36" spans="1:8" s="30" customFormat="1">
      <c r="A36" s="26"/>
      <c r="B36" s="27"/>
      <c r="C36" s="27"/>
      <c r="D36" s="28"/>
      <c r="E36" s="28"/>
      <c r="F36" s="29"/>
      <c r="G36" s="5"/>
      <c r="H36" s="5"/>
    </row>
    <row r="37" spans="1:8" s="30" customFormat="1">
      <c r="A37" s="26"/>
      <c r="B37" s="27"/>
      <c r="C37" s="27"/>
      <c r="D37" s="28"/>
      <c r="E37" s="28"/>
      <c r="F37" s="29"/>
      <c r="G37" s="5"/>
      <c r="H37" s="5"/>
    </row>
    <row r="38" spans="1:8" s="30" customFormat="1">
      <c r="A38" s="26"/>
      <c r="B38" s="27"/>
      <c r="C38" s="27"/>
      <c r="D38" s="28"/>
      <c r="E38" s="28"/>
      <c r="F38" s="29"/>
      <c r="G38" s="5"/>
      <c r="H38" s="5"/>
    </row>
    <row r="39" spans="1:8" s="30" customFormat="1">
      <c r="A39" s="26"/>
      <c r="B39" s="27"/>
      <c r="C39" s="27"/>
      <c r="D39" s="28"/>
      <c r="E39" s="28"/>
      <c r="F39" s="29"/>
      <c r="G39" s="5"/>
      <c r="H39" s="5"/>
    </row>
    <row r="40" spans="1:8" s="30" customFormat="1">
      <c r="A40" s="26"/>
      <c r="B40" s="27"/>
      <c r="C40" s="27"/>
      <c r="D40" s="28"/>
      <c r="E40" s="28"/>
      <c r="F40" s="29"/>
      <c r="G40" s="5"/>
      <c r="H40" s="5"/>
    </row>
    <row r="41" spans="1:8" s="30" customFormat="1">
      <c r="A41" s="26"/>
      <c r="B41" s="27"/>
      <c r="C41" s="27"/>
      <c r="D41" s="28"/>
      <c r="E41" s="28"/>
      <c r="F41" s="29"/>
      <c r="G41" s="5"/>
      <c r="H41" s="5"/>
    </row>
    <row r="42" spans="1:8" s="30" customFormat="1">
      <c r="A42" s="26"/>
      <c r="B42" s="27"/>
      <c r="C42" s="27"/>
      <c r="D42" s="28"/>
      <c r="E42" s="28"/>
      <c r="F42" s="29"/>
      <c r="G42" s="5"/>
      <c r="H42" s="5"/>
    </row>
    <row r="43" spans="1:8" s="30" customFormat="1">
      <c r="A43" s="26"/>
      <c r="B43" s="27"/>
      <c r="C43" s="27"/>
      <c r="D43" s="28"/>
      <c r="E43" s="28"/>
      <c r="F43" s="29"/>
      <c r="G43" s="5"/>
      <c r="H43" s="5"/>
    </row>
    <row r="44" spans="1:8" s="30" customFormat="1">
      <c r="A44" s="26"/>
      <c r="B44" s="27"/>
      <c r="C44" s="27"/>
      <c r="D44" s="28"/>
      <c r="E44" s="28"/>
      <c r="F44" s="29"/>
      <c r="G44" s="5"/>
      <c r="H44" s="5"/>
    </row>
    <row r="45" spans="1:8" s="30" customFormat="1">
      <c r="A45" s="26"/>
      <c r="B45" s="27"/>
      <c r="C45" s="27"/>
      <c r="D45" s="28"/>
      <c r="E45" s="28"/>
      <c r="F45" s="29"/>
      <c r="G45" s="5"/>
      <c r="H45" s="5"/>
    </row>
    <row r="46" spans="1:8" s="30" customFormat="1">
      <c r="A46" s="26"/>
      <c r="B46" s="27"/>
      <c r="C46" s="27"/>
      <c r="D46" s="28"/>
      <c r="E46" s="28"/>
      <c r="F46" s="29"/>
      <c r="G46" s="5"/>
      <c r="H46" s="5"/>
    </row>
    <row r="47" spans="1:8" s="30" customFormat="1">
      <c r="A47" s="26"/>
      <c r="B47" s="27"/>
      <c r="C47" s="27"/>
      <c r="D47" s="28"/>
      <c r="E47" s="28"/>
      <c r="F47" s="29"/>
      <c r="G47" s="5"/>
      <c r="H47" s="5"/>
    </row>
    <row r="48" spans="1:8" s="30" customFormat="1">
      <c r="A48" s="26"/>
      <c r="B48" s="27"/>
      <c r="C48" s="27"/>
      <c r="D48" s="28"/>
      <c r="E48" s="28"/>
      <c r="F48" s="29"/>
      <c r="G48" s="5"/>
      <c r="H48" s="5"/>
    </row>
    <row r="49" spans="1:8" s="30" customFormat="1">
      <c r="A49" s="26"/>
      <c r="B49" s="27"/>
      <c r="C49" s="27"/>
      <c r="D49" s="28"/>
      <c r="E49" s="28"/>
      <c r="F49" s="29"/>
      <c r="G49" s="5"/>
      <c r="H49" s="5"/>
    </row>
    <row r="50" spans="1:8" s="30" customFormat="1">
      <c r="A50" s="26"/>
      <c r="B50" s="27"/>
      <c r="C50" s="27"/>
      <c r="D50" s="28"/>
      <c r="E50" s="28"/>
      <c r="F50" s="29"/>
      <c r="G50" s="5"/>
      <c r="H50" s="5"/>
    </row>
    <row r="51" spans="1:8" s="30" customFormat="1">
      <c r="A51" s="26"/>
      <c r="B51" s="27"/>
      <c r="C51" s="27"/>
      <c r="D51" s="28"/>
      <c r="E51" s="28"/>
      <c r="F51" s="29"/>
      <c r="G51" s="5"/>
      <c r="H51" s="5"/>
    </row>
    <row r="52" spans="1:8" s="30" customFormat="1">
      <c r="A52" s="26"/>
      <c r="B52" s="27"/>
      <c r="C52" s="27"/>
      <c r="D52" s="28"/>
      <c r="E52" s="28"/>
      <c r="F52" s="29"/>
      <c r="G52" s="5"/>
      <c r="H52" s="5"/>
    </row>
    <row r="53" spans="1:8" s="30" customFormat="1">
      <c r="A53" s="26"/>
      <c r="B53" s="27"/>
      <c r="C53" s="27"/>
      <c r="D53" s="28"/>
      <c r="E53" s="28"/>
      <c r="F53" s="29"/>
      <c r="G53" s="5"/>
      <c r="H53" s="5"/>
    </row>
    <row r="54" spans="1:8" s="30" customFormat="1">
      <c r="A54" s="26"/>
      <c r="B54" s="27"/>
      <c r="C54" s="27"/>
      <c r="D54" s="28"/>
      <c r="E54" s="28"/>
      <c r="F54" s="29"/>
      <c r="G54" s="5"/>
      <c r="H54" s="5"/>
    </row>
    <row r="55" spans="1:8" s="30" customFormat="1">
      <c r="A55" s="26"/>
      <c r="B55" s="27"/>
      <c r="C55" s="27"/>
      <c r="D55" s="28"/>
      <c r="E55" s="28"/>
      <c r="F55" s="29"/>
      <c r="G55" s="5"/>
      <c r="H55" s="5"/>
    </row>
    <row r="56" spans="1:8" s="30" customFormat="1">
      <c r="A56" s="26"/>
      <c r="B56" s="27"/>
      <c r="C56" s="27"/>
      <c r="D56" s="28"/>
      <c r="E56" s="28"/>
      <c r="F56" s="29"/>
      <c r="G56" s="5"/>
      <c r="H56" s="5"/>
    </row>
    <row r="57" spans="1:8" s="30" customFormat="1">
      <c r="A57" s="26"/>
      <c r="B57" s="27"/>
      <c r="C57" s="27"/>
      <c r="D57" s="28"/>
      <c r="E57" s="28"/>
      <c r="F57" s="29"/>
      <c r="G57" s="5"/>
      <c r="H57" s="5"/>
    </row>
    <row r="58" spans="1:8" s="30" customFormat="1">
      <c r="A58" s="26"/>
      <c r="B58" s="27"/>
      <c r="C58" s="27"/>
      <c r="D58" s="28"/>
      <c r="E58" s="28"/>
      <c r="F58" s="29"/>
      <c r="G58" s="5"/>
      <c r="H58" s="5"/>
    </row>
    <row r="59" spans="1:8" s="30" customFormat="1">
      <c r="A59" s="26"/>
      <c r="B59" s="27"/>
      <c r="C59" s="27"/>
      <c r="D59" s="28"/>
      <c r="E59" s="28"/>
      <c r="F59" s="29"/>
      <c r="G59" s="5"/>
      <c r="H59" s="5"/>
    </row>
    <row r="60" spans="1:8" s="30" customFormat="1">
      <c r="A60" s="26"/>
      <c r="B60" s="27"/>
      <c r="C60" s="27"/>
      <c r="D60" s="28"/>
      <c r="E60" s="28"/>
      <c r="F60" s="29"/>
      <c r="G60" s="5"/>
      <c r="H60" s="5"/>
    </row>
    <row r="61" spans="1:8" s="30" customFormat="1">
      <c r="A61" s="26"/>
      <c r="B61" s="27"/>
      <c r="C61" s="27"/>
      <c r="D61" s="28"/>
      <c r="E61" s="28"/>
      <c r="F61" s="29"/>
      <c r="G61" s="5"/>
      <c r="H61" s="5"/>
    </row>
    <row r="62" spans="1:8" s="30" customFormat="1">
      <c r="A62" s="26"/>
      <c r="B62" s="27"/>
      <c r="C62" s="27"/>
      <c r="D62" s="28"/>
      <c r="E62" s="28"/>
      <c r="F62" s="29"/>
      <c r="G62" s="5"/>
      <c r="H62" s="5"/>
    </row>
    <row r="63" spans="1:8" s="30" customFormat="1">
      <c r="A63" s="26"/>
      <c r="B63" s="27"/>
      <c r="C63" s="27"/>
      <c r="D63" s="28"/>
      <c r="E63" s="28"/>
      <c r="F63" s="29"/>
      <c r="G63" s="5"/>
      <c r="H63" s="5"/>
    </row>
    <row r="64" spans="1:8" s="30" customFormat="1">
      <c r="A64" s="26"/>
      <c r="B64" s="27"/>
      <c r="C64" s="27"/>
      <c r="D64" s="28"/>
      <c r="E64" s="28"/>
      <c r="F64" s="29"/>
      <c r="G64" s="5"/>
      <c r="H64" s="5"/>
    </row>
    <row r="65" spans="1:8" s="30" customFormat="1">
      <c r="A65" s="26"/>
      <c r="B65" s="27"/>
      <c r="C65" s="27"/>
      <c r="D65" s="28"/>
      <c r="E65" s="28"/>
      <c r="F65" s="29"/>
      <c r="G65" s="5"/>
      <c r="H65" s="5"/>
    </row>
    <row r="66" spans="1:8" s="30" customFormat="1">
      <c r="A66" s="26"/>
      <c r="B66" s="27"/>
      <c r="C66" s="27"/>
      <c r="D66" s="28"/>
      <c r="E66" s="28"/>
      <c r="F66" s="29"/>
      <c r="G66" s="5"/>
      <c r="H66" s="5"/>
    </row>
    <row r="67" spans="1:8" s="30" customFormat="1">
      <c r="A67" s="26"/>
      <c r="B67" s="27"/>
      <c r="C67" s="27"/>
      <c r="D67" s="28"/>
      <c r="E67" s="28"/>
      <c r="F67" s="29"/>
      <c r="G67" s="5"/>
      <c r="H67" s="5"/>
    </row>
    <row r="68" spans="1:8" s="30" customFormat="1">
      <c r="A68" s="26"/>
      <c r="B68" s="27"/>
      <c r="C68" s="27"/>
      <c r="D68" s="28"/>
      <c r="E68" s="28"/>
      <c r="F68" s="29"/>
      <c r="G68" s="5"/>
      <c r="H68" s="5"/>
    </row>
    <row r="69" spans="1:8" s="30" customFormat="1">
      <c r="A69" s="26"/>
      <c r="B69" s="27"/>
      <c r="C69" s="27"/>
      <c r="D69" s="28"/>
      <c r="E69" s="28"/>
      <c r="F69" s="29"/>
      <c r="G69" s="5"/>
      <c r="H69" s="5"/>
    </row>
    <row r="70" spans="1:8" s="30" customFormat="1">
      <c r="A70" s="26"/>
      <c r="B70" s="27"/>
      <c r="C70" s="27"/>
      <c r="D70" s="28"/>
      <c r="E70" s="28"/>
      <c r="F70" s="29"/>
      <c r="G70" s="5"/>
      <c r="H70" s="5"/>
    </row>
    <row r="71" spans="1:8" s="30" customFormat="1">
      <c r="A71" s="26"/>
      <c r="B71" s="27"/>
      <c r="C71" s="27"/>
      <c r="D71" s="28"/>
      <c r="E71" s="28"/>
      <c r="F71" s="29"/>
      <c r="G71" s="5"/>
      <c r="H71" s="5"/>
    </row>
    <row r="72" spans="1:8" s="30" customFormat="1">
      <c r="A72" s="26"/>
      <c r="B72" s="27"/>
      <c r="C72" s="27"/>
      <c r="D72" s="28"/>
      <c r="E72" s="28"/>
      <c r="F72" s="29"/>
      <c r="G72" s="5"/>
      <c r="H72" s="5"/>
    </row>
    <row r="73" spans="1:8" s="30" customFormat="1">
      <c r="A73" s="26"/>
      <c r="B73" s="27"/>
      <c r="C73" s="27"/>
      <c r="D73" s="28"/>
      <c r="E73" s="28"/>
      <c r="F73" s="29"/>
      <c r="G73" s="5"/>
      <c r="H73" s="5"/>
    </row>
    <row r="74" spans="1:8" s="30" customFormat="1">
      <c r="A74" s="26"/>
      <c r="B74" s="27"/>
      <c r="C74" s="27"/>
      <c r="D74" s="28"/>
      <c r="E74" s="28"/>
      <c r="F74" s="29"/>
      <c r="G74" s="5"/>
      <c r="H74" s="5"/>
    </row>
    <row r="75" spans="1:8" s="30" customFormat="1">
      <c r="A75" s="26"/>
      <c r="B75" s="27"/>
      <c r="C75" s="27"/>
      <c r="D75" s="28"/>
      <c r="E75" s="28"/>
      <c r="F75" s="29"/>
      <c r="G75" s="5"/>
      <c r="H75" s="5"/>
    </row>
  </sheetData>
  <mergeCells count="2">
    <mergeCell ref="D5:H5"/>
    <mergeCell ref="A3:H3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Э</vt:lpstr>
      <vt:lpstr>2018 М</vt:lpstr>
      <vt:lpstr>'2018 М'!Область_печати</vt:lpstr>
      <vt:lpstr>'2018 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Sbyt_MAO_Ingeneer1</dc:creator>
  <cp:lastModifiedBy>Sbyt_MAO_Ingeneer1</cp:lastModifiedBy>
  <cp:lastPrinted>2019-06-27T09:35:30Z</cp:lastPrinted>
  <dcterms:created xsi:type="dcterms:W3CDTF">2019-06-26T07:32:22Z</dcterms:created>
  <dcterms:modified xsi:type="dcterms:W3CDTF">2020-01-15T07:30:32Z</dcterms:modified>
</cp:coreProperties>
</file>